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2515" windowHeight="10815" activeTab="4"/>
  </bookViews>
  <sheets>
    <sheet name="Ej. 1" sheetId="1" r:id="rId1"/>
    <sheet name="Ej. 2" sheetId="4" r:id="rId2"/>
    <sheet name="Ej. 3" sheetId="5" r:id="rId3"/>
    <sheet name="Ej. 3 Bis" sheetId="6" r:id="rId4"/>
    <sheet name="Ej. 4" sheetId="7" r:id="rId5"/>
    <sheet name="Ej. 4 Bis" sheetId="8" r:id="rId6"/>
  </sheets>
  <calcPr calcId="145621"/>
</workbook>
</file>

<file path=xl/calcChain.xml><?xml version="1.0" encoding="utf-8"?>
<calcChain xmlns="http://schemas.openxmlformats.org/spreadsheetml/2006/main">
  <c r="AC27" i="8" l="1"/>
  <c r="AC26" i="8"/>
  <c r="AC25" i="8"/>
  <c r="AC24" i="8"/>
  <c r="AC23" i="8"/>
  <c r="AC22" i="8"/>
  <c r="AC21" i="8"/>
  <c r="AC20" i="8"/>
  <c r="AC19" i="8"/>
  <c r="AC18" i="8"/>
  <c r="AC17" i="8"/>
  <c r="AC16" i="8"/>
  <c r="AC15" i="8"/>
  <c r="AC14" i="8"/>
  <c r="AC13" i="8"/>
  <c r="AC12" i="8"/>
  <c r="AC11" i="8"/>
  <c r="AC10" i="8"/>
  <c r="AC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M32" i="8"/>
  <c r="B10" i="8"/>
  <c r="M34" i="8" s="1"/>
  <c r="B9" i="8"/>
  <c r="S17" i="7"/>
  <c r="S16" i="7"/>
  <c r="S15" i="7"/>
  <c r="S14" i="7"/>
  <c r="S13" i="7"/>
  <c r="S12" i="7"/>
  <c r="S11" i="7"/>
  <c r="S10" i="7"/>
  <c r="S9" i="7"/>
  <c r="C18" i="7"/>
  <c r="C17" i="7"/>
  <c r="C16" i="7"/>
  <c r="C15" i="7"/>
  <c r="C14" i="7"/>
  <c r="C13" i="7"/>
  <c r="C12" i="7"/>
  <c r="C11" i="7"/>
  <c r="C10" i="7"/>
  <c r="C9" i="7"/>
  <c r="C8" i="7"/>
  <c r="J26" i="7"/>
  <c r="B9" i="7"/>
  <c r="J27" i="7" s="1"/>
  <c r="O52" i="6"/>
  <c r="M52" i="6"/>
  <c r="O51" i="6"/>
  <c r="M51" i="6"/>
  <c r="O50" i="6"/>
  <c r="M50" i="6"/>
  <c r="O49" i="6"/>
  <c r="M49" i="6"/>
  <c r="O48" i="6"/>
  <c r="M48" i="6"/>
  <c r="O47" i="6"/>
  <c r="M47" i="6"/>
  <c r="O46" i="6"/>
  <c r="M46" i="6"/>
  <c r="O45" i="6"/>
  <c r="M45" i="6"/>
  <c r="O44" i="6"/>
  <c r="M44" i="6"/>
  <c r="O43" i="6"/>
  <c r="M43" i="6"/>
  <c r="O42" i="6"/>
  <c r="M42" i="6"/>
  <c r="O41" i="6"/>
  <c r="M41" i="6"/>
  <c r="O40" i="6"/>
  <c r="M40" i="6"/>
  <c r="O39" i="6"/>
  <c r="M39" i="6"/>
  <c r="O38" i="6"/>
  <c r="M38" i="6"/>
  <c r="O37" i="6"/>
  <c r="M37" i="6"/>
  <c r="O36" i="6"/>
  <c r="M36" i="6"/>
  <c r="O35" i="6"/>
  <c r="M35" i="6"/>
  <c r="O34" i="6"/>
  <c r="M34" i="6"/>
  <c r="O33" i="6"/>
  <c r="M33" i="6"/>
  <c r="AC13" i="6"/>
  <c r="AC12" i="6"/>
  <c r="B10" i="6"/>
  <c r="B11" i="6" s="1"/>
  <c r="B12" i="6" s="1"/>
  <c r="B13" i="6" s="1"/>
  <c r="B14" i="6" s="1"/>
  <c r="B15" i="6" s="1"/>
  <c r="B16" i="6" s="1"/>
  <c r="B17" i="6" s="1"/>
  <c r="B18" i="6" s="1"/>
  <c r="AC18" i="6" s="1"/>
  <c r="B9" i="6"/>
  <c r="M32" i="6"/>
  <c r="C8" i="6"/>
  <c r="K36" i="5"/>
  <c r="K35" i="5"/>
  <c r="K34" i="5"/>
  <c r="K33" i="5"/>
  <c r="K32" i="5"/>
  <c r="K31" i="5"/>
  <c r="K30" i="5"/>
  <c r="K29" i="5"/>
  <c r="K28" i="5"/>
  <c r="K27" i="5"/>
  <c r="K26" i="5"/>
  <c r="J36" i="5"/>
  <c r="J35" i="5"/>
  <c r="J34" i="5"/>
  <c r="J33" i="5"/>
  <c r="J32" i="5"/>
  <c r="J31" i="5"/>
  <c r="J30" i="5"/>
  <c r="J29" i="5"/>
  <c r="J28" i="5"/>
  <c r="J27" i="5"/>
  <c r="J26" i="5"/>
  <c r="S17" i="5"/>
  <c r="S16" i="5"/>
  <c r="S15" i="5"/>
  <c r="S14" i="5"/>
  <c r="S13" i="5"/>
  <c r="S12" i="5"/>
  <c r="S11" i="5"/>
  <c r="S10" i="5"/>
  <c r="S9" i="5"/>
  <c r="C18" i="5"/>
  <c r="C17" i="5"/>
  <c r="C16" i="5"/>
  <c r="C15" i="5"/>
  <c r="C14" i="5"/>
  <c r="C13" i="5"/>
  <c r="C12" i="5"/>
  <c r="C11" i="5"/>
  <c r="C10" i="5"/>
  <c r="C9" i="5"/>
  <c r="C8" i="5"/>
  <c r="B9" i="5"/>
  <c r="B10" i="5" s="1"/>
  <c r="C18" i="4"/>
  <c r="C17" i="4"/>
  <c r="C16" i="4"/>
  <c r="C15" i="4"/>
  <c r="C14" i="4"/>
  <c r="C13" i="4"/>
  <c r="C12" i="4"/>
  <c r="C11" i="4"/>
  <c r="C10" i="4"/>
  <c r="C9" i="4"/>
  <c r="C8" i="4"/>
  <c r="S17" i="4"/>
  <c r="S16" i="4"/>
  <c r="S15" i="4"/>
  <c r="S14" i="4"/>
  <c r="S13" i="4"/>
  <c r="S12" i="4"/>
  <c r="S11" i="4"/>
  <c r="S10" i="4"/>
  <c r="S9" i="4"/>
  <c r="B9" i="4"/>
  <c r="B10" i="4" s="1"/>
  <c r="E8" i="4" a="1"/>
  <c r="E14" i="4" s="1"/>
  <c r="C8" i="1"/>
  <c r="B9" i="1"/>
  <c r="B10" i="1" s="1"/>
  <c r="B11" i="1" s="1"/>
  <c r="B12" i="1" s="1"/>
  <c r="B13" i="1" s="1"/>
  <c r="B14" i="1" s="1"/>
  <c r="E8" i="1" a="1"/>
  <c r="E8" i="1" s="1"/>
  <c r="S17" i="1"/>
  <c r="S16" i="1"/>
  <c r="S15" i="1"/>
  <c r="S14" i="1"/>
  <c r="S13" i="1"/>
  <c r="S12" i="1"/>
  <c r="S11" i="1"/>
  <c r="S10" i="1"/>
  <c r="S9" i="1"/>
  <c r="M33" i="8" l="1"/>
  <c r="B11" i="8"/>
  <c r="B10" i="7"/>
  <c r="AC14" i="6"/>
  <c r="AC15" i="6"/>
  <c r="AC16" i="6"/>
  <c r="AC9" i="6"/>
  <c r="AC17" i="6"/>
  <c r="AC10" i="6"/>
  <c r="AC11" i="6"/>
  <c r="C17" i="6"/>
  <c r="B19" i="6"/>
  <c r="AC19" i="6" s="1"/>
  <c r="C18" i="6"/>
  <c r="C9" i="6"/>
  <c r="B11" i="5"/>
  <c r="B11" i="4"/>
  <c r="E18" i="4"/>
  <c r="E11" i="4"/>
  <c r="E12" i="4"/>
  <c r="E15" i="4"/>
  <c r="E8" i="4"/>
  <c r="E16" i="4"/>
  <c r="E17" i="4"/>
  <c r="E10" i="4"/>
  <c r="E13" i="4"/>
  <c r="E9" i="4"/>
  <c r="C9" i="1"/>
  <c r="B15" i="1"/>
  <c r="B16" i="1" s="1"/>
  <c r="B17" i="1" s="1"/>
  <c r="B18" i="1" s="1"/>
  <c r="C18" i="1" s="1"/>
  <c r="C14" i="1"/>
  <c r="C10" i="1"/>
  <c r="C11" i="1"/>
  <c r="C12" i="1"/>
  <c r="C13" i="1"/>
  <c r="E11" i="1"/>
  <c r="E10" i="1"/>
  <c r="E9" i="1"/>
  <c r="E15" i="1"/>
  <c r="E14" i="1"/>
  <c r="E13" i="1"/>
  <c r="E12" i="1"/>
  <c r="E18" i="1"/>
  <c r="E17" i="1"/>
  <c r="E16" i="1"/>
  <c r="M35" i="8" l="1"/>
  <c r="B12" i="8"/>
  <c r="B11" i="7"/>
  <c r="J28" i="7"/>
  <c r="B20" i="6"/>
  <c r="AC20" i="6" s="1"/>
  <c r="C19" i="6"/>
  <c r="C10" i="6"/>
  <c r="B12" i="5"/>
  <c r="B12" i="4"/>
  <c r="C15" i="1"/>
  <c r="C17" i="1"/>
  <c r="C16" i="1"/>
  <c r="B13" i="8" l="1"/>
  <c r="M36" i="8"/>
  <c r="B12" i="7"/>
  <c r="J29" i="7"/>
  <c r="B21" i="6"/>
  <c r="AC21" i="6" s="1"/>
  <c r="C20" i="6"/>
  <c r="C11" i="6"/>
  <c r="B13" i="5"/>
  <c r="B13" i="4"/>
  <c r="B14" i="8" l="1"/>
  <c r="M37" i="8"/>
  <c r="J30" i="7"/>
  <c r="B13" i="7"/>
  <c r="B22" i="6"/>
  <c r="AC22" i="6" s="1"/>
  <c r="C21" i="6"/>
  <c r="C12" i="6"/>
  <c r="B14" i="5"/>
  <c r="B14" i="4"/>
  <c r="M38" i="8" l="1"/>
  <c r="B15" i="8"/>
  <c r="J31" i="7"/>
  <c r="B14" i="7"/>
  <c r="B23" i="6"/>
  <c r="AC23" i="6" s="1"/>
  <c r="C22" i="6"/>
  <c r="C13" i="6"/>
  <c r="B15" i="5"/>
  <c r="B15" i="4"/>
  <c r="M39" i="8" l="1"/>
  <c r="B16" i="8"/>
  <c r="B15" i="7"/>
  <c r="J32" i="7"/>
  <c r="B24" i="6"/>
  <c r="AC24" i="6" s="1"/>
  <c r="C23" i="6"/>
  <c r="C14" i="6"/>
  <c r="B16" i="5"/>
  <c r="B16" i="4"/>
  <c r="B17" i="8" l="1"/>
  <c r="M40" i="8"/>
  <c r="B16" i="7"/>
  <c r="J33" i="7"/>
  <c r="B25" i="6"/>
  <c r="AC25" i="6" s="1"/>
  <c r="C24" i="6"/>
  <c r="C15" i="6"/>
  <c r="B17" i="5"/>
  <c r="B17" i="4"/>
  <c r="M41" i="8" l="1"/>
  <c r="B18" i="8"/>
  <c r="J34" i="7"/>
  <c r="B17" i="7"/>
  <c r="C25" i="6"/>
  <c r="B26" i="6"/>
  <c r="AC26" i="6" s="1"/>
  <c r="C16" i="6"/>
  <c r="B18" i="5"/>
  <c r="E8" i="5" a="1"/>
  <c r="B18" i="4"/>
  <c r="M42" i="8" l="1"/>
  <c r="B19" i="8"/>
  <c r="J35" i="7"/>
  <c r="E8" i="7" a="1"/>
  <c r="B18" i="7"/>
  <c r="B27" i="6"/>
  <c r="AC27" i="6" s="1"/>
  <c r="E8" i="6" s="1" a="1"/>
  <c r="C26" i="6"/>
  <c r="E14" i="5"/>
  <c r="E12" i="5"/>
  <c r="E11" i="5"/>
  <c r="E18" i="5"/>
  <c r="E10" i="5"/>
  <c r="E17" i="5"/>
  <c r="E9" i="5"/>
  <c r="E16" i="5"/>
  <c r="E8" i="5"/>
  <c r="E15" i="5"/>
  <c r="E13" i="5"/>
  <c r="M43" i="8" l="1"/>
  <c r="B20" i="8"/>
  <c r="J36" i="7"/>
  <c r="E18" i="7"/>
  <c r="E10" i="7"/>
  <c r="K28" i="7" s="1"/>
  <c r="E17" i="7"/>
  <c r="K35" i="7" s="1"/>
  <c r="E9" i="7"/>
  <c r="K27" i="7" s="1"/>
  <c r="E16" i="7"/>
  <c r="K34" i="7" s="1"/>
  <c r="E8" i="7"/>
  <c r="K26" i="7" s="1"/>
  <c r="E13" i="7"/>
  <c r="K31" i="7" s="1"/>
  <c r="E15" i="7"/>
  <c r="K33" i="7" s="1"/>
  <c r="E14" i="7"/>
  <c r="K32" i="7" s="1"/>
  <c r="E12" i="7"/>
  <c r="K30" i="7" s="1"/>
  <c r="E11" i="7"/>
  <c r="K29" i="7" s="1"/>
  <c r="E11" i="6"/>
  <c r="E17" i="6"/>
  <c r="E14" i="6"/>
  <c r="E12" i="6"/>
  <c r="E24" i="6"/>
  <c r="E19" i="6"/>
  <c r="E16" i="6"/>
  <c r="E26" i="6"/>
  <c r="E15" i="6"/>
  <c r="E9" i="6"/>
  <c r="E21" i="6"/>
  <c r="E27" i="6"/>
  <c r="E18" i="6"/>
  <c r="E28" i="6"/>
  <c r="E22" i="6"/>
  <c r="E13" i="6"/>
  <c r="E8" i="6"/>
  <c r="O32" i="6" s="1"/>
  <c r="E20" i="6"/>
  <c r="E23" i="6"/>
  <c r="E10" i="6"/>
  <c r="E25" i="6"/>
  <c r="C27" i="6"/>
  <c r="B28" i="6"/>
  <c r="C28" i="6" s="1"/>
  <c r="B21" i="8" l="1"/>
  <c r="M44" i="8"/>
  <c r="K36" i="7"/>
  <c r="B22" i="8" l="1"/>
  <c r="M45" i="8"/>
  <c r="M46" i="8" l="1"/>
  <c r="B23" i="8"/>
  <c r="M47" i="8" l="1"/>
  <c r="B24" i="8"/>
  <c r="B25" i="8" l="1"/>
  <c r="M48" i="8"/>
  <c r="M49" i="8" l="1"/>
  <c r="B26" i="8"/>
  <c r="M50" i="8" l="1"/>
  <c r="B27" i="8"/>
  <c r="M51" i="8" l="1"/>
  <c r="B28" i="8"/>
  <c r="E8" i="8" a="1"/>
  <c r="E22" i="8" l="1"/>
  <c r="O46" i="8" s="1"/>
  <c r="E14" i="8"/>
  <c r="O38" i="8" s="1"/>
  <c r="E21" i="8"/>
  <c r="O45" i="8" s="1"/>
  <c r="E13" i="8"/>
  <c r="O37" i="8" s="1"/>
  <c r="E28" i="8"/>
  <c r="E20" i="8"/>
  <c r="O44" i="8" s="1"/>
  <c r="E12" i="8"/>
  <c r="O36" i="8" s="1"/>
  <c r="E27" i="8"/>
  <c r="O51" i="8" s="1"/>
  <c r="E19" i="8"/>
  <c r="O43" i="8" s="1"/>
  <c r="E11" i="8"/>
  <c r="O35" i="8" s="1"/>
  <c r="E26" i="8"/>
  <c r="O50" i="8" s="1"/>
  <c r="E18" i="8"/>
  <c r="O42" i="8" s="1"/>
  <c r="E10" i="8"/>
  <c r="O34" i="8" s="1"/>
  <c r="E25" i="8"/>
  <c r="O49" i="8" s="1"/>
  <c r="E17" i="8"/>
  <c r="O41" i="8" s="1"/>
  <c r="E9" i="8"/>
  <c r="O33" i="8" s="1"/>
  <c r="E24" i="8"/>
  <c r="O48" i="8" s="1"/>
  <c r="E16" i="8"/>
  <c r="O40" i="8" s="1"/>
  <c r="E8" i="8"/>
  <c r="O32" i="8" s="1"/>
  <c r="E23" i="8"/>
  <c r="O47" i="8" s="1"/>
  <c r="E15" i="8"/>
  <c r="O39" i="8" s="1"/>
  <c r="M52" i="8"/>
  <c r="O52" i="8"/>
</calcChain>
</file>

<file path=xl/sharedStrings.xml><?xml version="1.0" encoding="utf-8"?>
<sst xmlns="http://schemas.openxmlformats.org/spreadsheetml/2006/main" count="106" uniqueCount="28">
  <si>
    <t>=</t>
  </si>
  <si>
    <r>
      <t>x</t>
    </r>
    <r>
      <rPr>
        <b/>
        <vertAlign val="subscript"/>
        <sz val="12"/>
        <color theme="1"/>
        <rFont val="Calibri"/>
        <family val="2"/>
        <scheme val="minor"/>
      </rPr>
      <t>i</t>
    </r>
  </si>
  <si>
    <r>
      <t>u</t>
    </r>
    <r>
      <rPr>
        <b/>
        <vertAlign val="subscript"/>
        <sz val="12"/>
        <color theme="1"/>
        <rFont val="Calibri"/>
        <family val="2"/>
        <scheme val="minor"/>
      </rPr>
      <t>i</t>
    </r>
  </si>
  <si>
    <t>Solución numérica</t>
  </si>
  <si>
    <t>Solución analítica</t>
  </si>
  <si>
    <t>EDP:</t>
  </si>
  <si>
    <t>CC:</t>
  </si>
  <si>
    <t>u(0) = 1</t>
  </si>
  <si>
    <t>u(10) = 3</t>
  </si>
  <si>
    <t>=&gt;</t>
  </si>
  <si>
    <t>u(x) = 1 + x · (7/5 - x · 3/25)</t>
  </si>
  <si>
    <t>Nota:</t>
  </si>
  <si>
    <r>
      <t>u</t>
    </r>
    <r>
      <rPr>
        <vertAlign val="subscript"/>
        <sz val="14"/>
        <color theme="1"/>
        <rFont val="Calibri"/>
        <family val="2"/>
        <scheme val="minor"/>
      </rPr>
      <t>xxxx</t>
    </r>
    <r>
      <rPr>
        <sz val="14"/>
        <color theme="1"/>
        <rFont val="Calibri"/>
        <family val="2"/>
        <scheme val="minor"/>
      </rPr>
      <t xml:space="preserve"> = 0  =&gt;  El error local de truncamiento es 0 =&gt; La solución numérica es exacta</t>
    </r>
  </si>
  <si>
    <r>
      <t>u</t>
    </r>
    <r>
      <rPr>
        <vertAlign val="subscript"/>
        <sz val="14"/>
        <color theme="1"/>
        <rFont val="Calibri"/>
        <family val="2"/>
        <scheme val="minor"/>
      </rPr>
      <t>xx</t>
    </r>
    <r>
      <rPr>
        <sz val="14"/>
        <color theme="1"/>
        <rFont val="Calibri"/>
        <family val="2"/>
        <scheme val="minor"/>
      </rPr>
      <t xml:space="preserve"> = - 6/25</t>
    </r>
  </si>
  <si>
    <r>
      <t>u</t>
    </r>
    <r>
      <rPr>
        <vertAlign val="subscript"/>
        <sz val="14"/>
        <color theme="1"/>
        <rFont val="Calibri"/>
        <family val="2"/>
        <scheme val="minor"/>
      </rPr>
      <t>xx</t>
    </r>
    <r>
      <rPr>
        <sz val="14"/>
        <color theme="1"/>
        <rFont val="Calibri"/>
        <family val="2"/>
        <scheme val="minor"/>
      </rPr>
      <t xml:space="preserve"> = - 9/125 · x</t>
    </r>
  </si>
  <si>
    <r>
      <t>u(x) = 1 + x · (7/5 - x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· 3/250)</t>
    </r>
  </si>
  <si>
    <r>
      <t>u</t>
    </r>
    <r>
      <rPr>
        <vertAlign val="subscript"/>
        <sz val="14"/>
        <color theme="1"/>
        <rFont val="Calibri"/>
        <family val="2"/>
        <scheme val="minor"/>
      </rPr>
      <t>xx</t>
    </r>
    <r>
      <rPr>
        <sz val="14"/>
        <color theme="1"/>
        <rFont val="Calibri"/>
        <family val="2"/>
        <scheme val="minor"/>
      </rPr>
      <t xml:space="preserve"> = - 9/625 · x</t>
    </r>
    <r>
      <rPr>
        <vertAlign val="superscript"/>
        <sz val="14"/>
        <color theme="1"/>
        <rFont val="Calibri"/>
        <family val="2"/>
        <scheme val="minor"/>
      </rPr>
      <t>2</t>
    </r>
  </si>
  <si>
    <r>
      <t>u(x) = 1 + x · (7/5 - x</t>
    </r>
    <r>
      <rPr>
        <vertAlign val="superscript"/>
        <sz val="14"/>
        <color theme="1"/>
        <rFont val="Calibri"/>
        <family val="2"/>
        <scheme val="minor"/>
      </rPr>
      <t>3</t>
    </r>
    <r>
      <rPr>
        <sz val="14"/>
        <color theme="1"/>
        <rFont val="Calibri"/>
        <family val="2"/>
        <scheme val="minor"/>
      </rPr>
      <t xml:space="preserve"> · 3/2500)</t>
    </r>
  </si>
  <si>
    <r>
      <t>u</t>
    </r>
    <r>
      <rPr>
        <vertAlign val="subscript"/>
        <sz val="14"/>
        <color theme="1"/>
        <rFont val="Calibri"/>
        <family val="2"/>
        <scheme val="minor"/>
      </rPr>
      <t>xxxx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</rPr>
      <t xml:space="preserve">≠ </t>
    </r>
    <r>
      <rPr>
        <sz val="14"/>
        <color theme="1"/>
        <rFont val="Calibri"/>
        <family val="2"/>
        <scheme val="minor"/>
      </rPr>
      <t xml:space="preserve">0  =&gt;  El error local de truncamiento es </t>
    </r>
    <r>
      <rPr>
        <sz val="14"/>
        <color theme="1"/>
        <rFont val="Calibri"/>
        <family val="2"/>
      </rPr>
      <t xml:space="preserve">≠ </t>
    </r>
    <r>
      <rPr>
        <sz val="14"/>
        <color theme="1"/>
        <rFont val="Calibri"/>
        <family val="2"/>
        <scheme val="minor"/>
      </rPr>
      <t xml:space="preserve">0 =&gt; La solución numérica </t>
    </r>
    <r>
      <rPr>
        <b/>
        <sz val="14"/>
        <color theme="1"/>
        <rFont val="Calibri"/>
        <family val="2"/>
        <scheme val="minor"/>
      </rPr>
      <t>NO</t>
    </r>
    <r>
      <rPr>
        <sz val="14"/>
        <color theme="1"/>
        <rFont val="Calibri"/>
        <family val="2"/>
        <scheme val="minor"/>
      </rPr>
      <t xml:space="preserve"> es exacta</t>
    </r>
  </si>
  <si>
    <t>Error</t>
  </si>
  <si>
    <r>
      <t>x</t>
    </r>
    <r>
      <rPr>
        <b/>
        <vertAlign val="subscript"/>
        <sz val="14"/>
        <color theme="1"/>
        <rFont val="Calibri"/>
        <family val="2"/>
        <scheme val="minor"/>
      </rPr>
      <t>i</t>
    </r>
  </si>
  <si>
    <r>
      <t>u</t>
    </r>
    <r>
      <rPr>
        <b/>
        <vertAlign val="subscript"/>
        <sz val="14"/>
        <color theme="1"/>
        <rFont val="Calibri"/>
        <family val="2"/>
        <scheme val="minor"/>
      </rPr>
      <t>i</t>
    </r>
  </si>
  <si>
    <r>
      <t>u</t>
    </r>
    <r>
      <rPr>
        <b/>
        <vertAlign val="superscript"/>
        <sz val="14"/>
        <color theme="1"/>
        <rFont val="Calibri"/>
        <family val="2"/>
        <scheme val="minor"/>
      </rPr>
      <t>h</t>
    </r>
    <r>
      <rPr>
        <b/>
        <vertAlign val="subscript"/>
        <sz val="14"/>
        <color theme="1"/>
        <rFont val="Calibri"/>
        <family val="2"/>
        <scheme val="minor"/>
      </rPr>
      <t>i</t>
    </r>
  </si>
  <si>
    <r>
      <t>u</t>
    </r>
    <r>
      <rPr>
        <b/>
        <vertAlign val="subscript"/>
        <sz val="14"/>
        <color theme="1"/>
        <rFont val="Calibri"/>
        <family val="2"/>
        <scheme val="minor"/>
      </rPr>
      <t>i</t>
    </r>
    <r>
      <rPr>
        <b/>
        <sz val="14"/>
        <color theme="1"/>
        <rFont val="Calibri"/>
        <family val="2"/>
        <scheme val="minor"/>
      </rPr>
      <t xml:space="preserve"> - u</t>
    </r>
    <r>
      <rPr>
        <b/>
        <vertAlign val="superscript"/>
        <sz val="14"/>
        <color theme="1"/>
        <rFont val="Calibri"/>
        <family val="2"/>
        <scheme val="minor"/>
      </rPr>
      <t>h</t>
    </r>
    <r>
      <rPr>
        <b/>
        <vertAlign val="subscript"/>
        <sz val="14"/>
        <color theme="1"/>
        <rFont val="Calibri"/>
        <family val="2"/>
        <scheme val="minor"/>
      </rPr>
      <t>i</t>
    </r>
  </si>
  <si>
    <t>h = 1</t>
  </si>
  <si>
    <r>
      <t>h = 1/2  =&gt; El error global de truncamiento es 2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= 4 veces menor que en el caso en que h = 1</t>
    </r>
  </si>
  <si>
    <r>
      <t>u</t>
    </r>
    <r>
      <rPr>
        <vertAlign val="subscript"/>
        <sz val="14"/>
        <color theme="1"/>
        <rFont val="Calibri"/>
        <family val="2"/>
        <scheme val="minor"/>
      </rPr>
      <t>xx</t>
    </r>
    <r>
      <rPr>
        <sz val="14"/>
        <color theme="1"/>
        <rFont val="Calibri"/>
        <family val="2"/>
        <scheme val="minor"/>
      </rPr>
      <t xml:space="preserve"> =</t>
    </r>
    <r>
      <rPr>
        <sz val="12"/>
        <color theme="1"/>
        <rFont val="Calibri"/>
        <family val="2"/>
        <scheme val="minor"/>
      </rPr>
      <t xml:space="preserve"> - 21/3125000 · x6</t>
    </r>
  </si>
  <si>
    <r>
      <rPr>
        <sz val="14"/>
        <color theme="1"/>
        <rFont val="Calibri"/>
        <family val="2"/>
        <scheme val="minor"/>
      </rPr>
      <t>u(x) =</t>
    </r>
    <r>
      <rPr>
        <sz val="12"/>
        <color theme="1"/>
        <rFont val="Calibri"/>
        <family val="2"/>
        <scheme val="minor"/>
      </rPr>
      <t xml:space="preserve"> 1 + x · (7/5 - x7 · 3/2500000)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</si>
</sst>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vertAlign val="superscript"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left"/>
    </xf>
    <xf numFmtId="0" fontId="0" fillId="2" borderId="11" xfId="0" applyFill="1" applyBorder="1"/>
    <xf numFmtId="0" fontId="10" fillId="2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0" fillId="2" borderId="7" xfId="0" applyFill="1" applyBorder="1"/>
    <xf numFmtId="0" fontId="5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0" fillId="2" borderId="5" xfId="0" applyFill="1" applyBorder="1"/>
    <xf numFmtId="0" fontId="0" fillId="3" borderId="0" xfId="0" applyFill="1"/>
    <xf numFmtId="0" fontId="3" fillId="3" borderId="0" xfId="0" applyFont="1" applyFill="1"/>
    <xf numFmtId="0" fontId="0" fillId="0" borderId="0" xfId="0" applyFont="1"/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2" fillId="3" borderId="0" xfId="0" applyFont="1" applyFill="1"/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/>
    <xf numFmtId="164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/>
    <xf numFmtId="164" fontId="0" fillId="0" borderId="1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9" xfId="0" applyBorder="1" applyAlignment="1"/>
    <xf numFmtId="0" fontId="0" fillId="0" borderId="12" xfId="0" applyBorder="1" applyAlignment="1">
      <alignment horizontal="center"/>
    </xf>
    <xf numFmtId="0" fontId="0" fillId="0" borderId="12" xfId="0" applyBorder="1" applyAlignment="1"/>
    <xf numFmtId="164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Sol. Aproximada</c:v>
          </c:tx>
          <c:spPr>
            <a:ln w="28575">
              <a:noFill/>
            </a:ln>
          </c:spPr>
          <c:xVal>
            <c:numRef>
              <c:f>'Ej. 1'!$B$8:$B$18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'Ej. 1'!$E$8:$E$18</c:f>
              <c:numCache>
                <c:formatCode>0,000,000</c:formatCode>
                <c:ptCount val="11"/>
                <c:pt idx="0">
                  <c:v>1</c:v>
                </c:pt>
                <c:pt idx="1">
                  <c:v>2.2800000000000002</c:v>
                </c:pt>
                <c:pt idx="2">
                  <c:v>3.3200000000000003</c:v>
                </c:pt>
                <c:pt idx="3">
                  <c:v>4.12</c:v>
                </c:pt>
                <c:pt idx="4">
                  <c:v>4.68</c:v>
                </c:pt>
                <c:pt idx="5">
                  <c:v>5.0000000000000009</c:v>
                </c:pt>
                <c:pt idx="6">
                  <c:v>5.08</c:v>
                </c:pt>
                <c:pt idx="7">
                  <c:v>4.92</c:v>
                </c:pt>
                <c:pt idx="8">
                  <c:v>4.5199999999999996</c:v>
                </c:pt>
                <c:pt idx="9">
                  <c:v>3.8799999999999994</c:v>
                </c:pt>
                <c:pt idx="10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056128"/>
        <c:axId val="273057664"/>
      </c:scatterChart>
      <c:scatterChart>
        <c:scatterStyle val="smoothMarker"/>
        <c:varyColors val="0"/>
        <c:ser>
          <c:idx val="0"/>
          <c:order val="0"/>
          <c:tx>
            <c:v>Sol. Exacta</c:v>
          </c:tx>
          <c:marker>
            <c:symbol val="none"/>
          </c:marker>
          <c:xVal>
            <c:numRef>
              <c:f>'Ej. 1'!$B$8:$B$18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'Ej. 1'!$C$8:$C$18</c:f>
              <c:numCache>
                <c:formatCode>0,000,000</c:formatCode>
                <c:ptCount val="11"/>
                <c:pt idx="0">
                  <c:v>1</c:v>
                </c:pt>
                <c:pt idx="1">
                  <c:v>2.2799999999999998</c:v>
                </c:pt>
                <c:pt idx="2">
                  <c:v>3.32</c:v>
                </c:pt>
                <c:pt idx="3">
                  <c:v>4.12</c:v>
                </c:pt>
                <c:pt idx="4">
                  <c:v>4.68</c:v>
                </c:pt>
                <c:pt idx="5">
                  <c:v>5</c:v>
                </c:pt>
                <c:pt idx="6">
                  <c:v>5.08</c:v>
                </c:pt>
                <c:pt idx="7">
                  <c:v>4.92</c:v>
                </c:pt>
                <c:pt idx="8">
                  <c:v>4.5199999999999996</c:v>
                </c:pt>
                <c:pt idx="9">
                  <c:v>3.8799999999999986</c:v>
                </c:pt>
                <c:pt idx="10">
                  <c:v>2.9999999999999996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056128"/>
        <c:axId val="273057664"/>
      </c:scatterChart>
      <c:valAx>
        <c:axId val="273056128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crossAx val="273057664"/>
        <c:crosses val="autoZero"/>
        <c:crossBetween val="midCat"/>
        <c:majorUnit val="1"/>
        <c:minorUnit val="0.4"/>
      </c:valAx>
      <c:valAx>
        <c:axId val="273057664"/>
        <c:scaling>
          <c:orientation val="minMax"/>
          <c:max val="8"/>
        </c:scaling>
        <c:delete val="0"/>
        <c:axPos val="l"/>
        <c:numFmt formatCode="#,##0" sourceLinked="0"/>
        <c:majorTickMark val="out"/>
        <c:minorTickMark val="none"/>
        <c:tickLblPos val="nextTo"/>
        <c:crossAx val="27305612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Sol. Aproximada</c:v>
          </c:tx>
          <c:spPr>
            <a:ln w="28575">
              <a:noFill/>
            </a:ln>
          </c:spPr>
          <c:xVal>
            <c:numRef>
              <c:f>'Ej. 2'!$B$8:$B$18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'Ej. 2'!$E$8:$E$18</c:f>
              <c:numCache>
                <c:formatCode>0,000,000</c:formatCode>
                <c:ptCount val="11"/>
                <c:pt idx="0">
                  <c:v>1</c:v>
                </c:pt>
                <c:pt idx="1">
                  <c:v>2.3879999999999999</c:v>
                </c:pt>
                <c:pt idx="2">
                  <c:v>3.7039999999999997</c:v>
                </c:pt>
                <c:pt idx="3">
                  <c:v>4.8759999999999994</c:v>
                </c:pt>
                <c:pt idx="4">
                  <c:v>5.8319999999999999</c:v>
                </c:pt>
                <c:pt idx="5">
                  <c:v>6.5</c:v>
                </c:pt>
                <c:pt idx="6">
                  <c:v>6.8079999999999998</c:v>
                </c:pt>
                <c:pt idx="7">
                  <c:v>6.6839999999999993</c:v>
                </c:pt>
                <c:pt idx="8">
                  <c:v>6.0559999999999992</c:v>
                </c:pt>
                <c:pt idx="9">
                  <c:v>4.8519999999999994</c:v>
                </c:pt>
                <c:pt idx="10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087488"/>
        <c:axId val="273351424"/>
      </c:scatterChart>
      <c:scatterChart>
        <c:scatterStyle val="smoothMarker"/>
        <c:varyColors val="0"/>
        <c:ser>
          <c:idx val="0"/>
          <c:order val="0"/>
          <c:tx>
            <c:v>Sol. Exacta</c:v>
          </c:tx>
          <c:marker>
            <c:symbol val="none"/>
          </c:marker>
          <c:xVal>
            <c:numRef>
              <c:f>'Ej. 2'!$B$8:$B$18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'Ej. 2'!$C$8:$C$18</c:f>
              <c:numCache>
                <c:formatCode>0,000,000</c:formatCode>
                <c:ptCount val="11"/>
                <c:pt idx="0">
                  <c:v>1</c:v>
                </c:pt>
                <c:pt idx="1">
                  <c:v>2.3879999999999999</c:v>
                </c:pt>
                <c:pt idx="2">
                  <c:v>3.7039999999999997</c:v>
                </c:pt>
                <c:pt idx="3">
                  <c:v>4.8759999999999994</c:v>
                </c:pt>
                <c:pt idx="4">
                  <c:v>5.8319999999999999</c:v>
                </c:pt>
                <c:pt idx="5">
                  <c:v>6.4999999999999991</c:v>
                </c:pt>
                <c:pt idx="6">
                  <c:v>6.8079999999999998</c:v>
                </c:pt>
                <c:pt idx="7">
                  <c:v>6.6839999999999993</c:v>
                </c:pt>
                <c:pt idx="8">
                  <c:v>6.0559999999999992</c:v>
                </c:pt>
                <c:pt idx="9">
                  <c:v>4.8519999999999994</c:v>
                </c:pt>
                <c:pt idx="10">
                  <c:v>2.9999999999999996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087488"/>
        <c:axId val="273351424"/>
      </c:scatterChart>
      <c:valAx>
        <c:axId val="273087488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crossAx val="273351424"/>
        <c:crosses val="autoZero"/>
        <c:crossBetween val="midCat"/>
        <c:majorUnit val="1"/>
        <c:minorUnit val="0.4"/>
      </c:valAx>
      <c:valAx>
        <c:axId val="2733514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27308748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Sol. Aproximada</c:v>
          </c:tx>
          <c:spPr>
            <a:ln w="28575">
              <a:noFill/>
            </a:ln>
          </c:spPr>
          <c:xVal>
            <c:numRef>
              <c:f>'Ej. 3'!$B$8:$B$18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'Ej. 3'!$E$8:$E$18</c:f>
              <c:numCache>
                <c:formatCode>0,000,000</c:formatCode>
                <c:ptCount val="11"/>
                <c:pt idx="0">
                  <c:v>1</c:v>
                </c:pt>
                <c:pt idx="1">
                  <c:v>2.3879999999999999</c:v>
                </c:pt>
                <c:pt idx="2">
                  <c:v>3.7616000000000005</c:v>
                </c:pt>
                <c:pt idx="3">
                  <c:v>5.0776000000000003</c:v>
                </c:pt>
                <c:pt idx="4">
                  <c:v>6.2640000000000011</c:v>
                </c:pt>
                <c:pt idx="5">
                  <c:v>7.2200000000000006</c:v>
                </c:pt>
                <c:pt idx="6">
                  <c:v>7.8160000000000007</c:v>
                </c:pt>
                <c:pt idx="7">
                  <c:v>7.8935999999999993</c:v>
                </c:pt>
                <c:pt idx="8">
                  <c:v>7.2655999999999992</c:v>
                </c:pt>
                <c:pt idx="9">
                  <c:v>5.7159999999999993</c:v>
                </c:pt>
                <c:pt idx="10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758080"/>
        <c:axId val="273759616"/>
      </c:scatterChart>
      <c:scatterChart>
        <c:scatterStyle val="smoothMarker"/>
        <c:varyColors val="0"/>
        <c:ser>
          <c:idx val="0"/>
          <c:order val="0"/>
          <c:tx>
            <c:v>Sol. Exacta</c:v>
          </c:tx>
          <c:marker>
            <c:symbol val="none"/>
          </c:marker>
          <c:xVal>
            <c:numRef>
              <c:f>'Ej. 3'!$B$8:$B$18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'Ej. 3'!$C$8:$C$18</c:f>
              <c:numCache>
                <c:formatCode>0,000,000</c:formatCode>
                <c:ptCount val="11"/>
                <c:pt idx="0">
                  <c:v>1</c:v>
                </c:pt>
                <c:pt idx="1">
                  <c:v>2.3987999999999996</c:v>
                </c:pt>
                <c:pt idx="2">
                  <c:v>3.7807999999999997</c:v>
                </c:pt>
                <c:pt idx="3">
                  <c:v>5.1028000000000002</c:v>
                </c:pt>
                <c:pt idx="4">
                  <c:v>6.2927999999999997</c:v>
                </c:pt>
                <c:pt idx="5">
                  <c:v>7.25</c:v>
                </c:pt>
                <c:pt idx="6">
                  <c:v>7.8448000000000002</c:v>
                </c:pt>
                <c:pt idx="7">
                  <c:v>7.9187999999999992</c:v>
                </c:pt>
                <c:pt idx="8">
                  <c:v>7.2847999999999997</c:v>
                </c:pt>
                <c:pt idx="9">
                  <c:v>5.726799999999999</c:v>
                </c:pt>
                <c:pt idx="10">
                  <c:v>2.9999999999999996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758080"/>
        <c:axId val="273759616"/>
      </c:scatterChart>
      <c:valAx>
        <c:axId val="273758080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crossAx val="273759616"/>
        <c:crosses val="autoZero"/>
        <c:crossBetween val="midCat"/>
        <c:majorUnit val="1"/>
        <c:minorUnit val="0.4"/>
      </c:valAx>
      <c:valAx>
        <c:axId val="273759616"/>
        <c:scaling>
          <c:orientation val="minMax"/>
          <c:max val="8"/>
        </c:scaling>
        <c:delete val="0"/>
        <c:axPos val="l"/>
        <c:numFmt formatCode="#,##0" sourceLinked="0"/>
        <c:majorTickMark val="out"/>
        <c:minorTickMark val="none"/>
        <c:tickLblPos val="nextTo"/>
        <c:crossAx val="27375808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Error Global de Truncamiento</c:v>
          </c:tx>
          <c:xVal>
            <c:numRef>
              <c:f>'Ej. 3'!$J$26:$J$36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'Ej. 3'!$K$26:$K$36</c:f>
              <c:numCache>
                <c:formatCode>0,000,000</c:formatCode>
                <c:ptCount val="11"/>
                <c:pt idx="0">
                  <c:v>0</c:v>
                </c:pt>
                <c:pt idx="1">
                  <c:v>1.0799999999999699E-2</c:v>
                </c:pt>
                <c:pt idx="2">
                  <c:v>1.9199999999999218E-2</c:v>
                </c:pt>
                <c:pt idx="3">
                  <c:v>2.5199999999999889E-2</c:v>
                </c:pt>
                <c:pt idx="4">
                  <c:v>2.8799999999998604E-2</c:v>
                </c:pt>
                <c:pt idx="5">
                  <c:v>2.9999999999999361E-2</c:v>
                </c:pt>
                <c:pt idx="6">
                  <c:v>2.8799999999999493E-2</c:v>
                </c:pt>
                <c:pt idx="7">
                  <c:v>2.5199999999999889E-2</c:v>
                </c:pt>
                <c:pt idx="8">
                  <c:v>1.920000000000055E-2</c:v>
                </c:pt>
                <c:pt idx="9">
                  <c:v>1.0799999999999699E-2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789696"/>
        <c:axId val="273791232"/>
      </c:scatterChart>
      <c:valAx>
        <c:axId val="273789696"/>
        <c:scaling>
          <c:orientation val="minMax"/>
          <c:max val="10"/>
        </c:scaling>
        <c:delete val="0"/>
        <c:axPos val="b"/>
        <c:numFmt formatCode="General" sourceLinked="1"/>
        <c:majorTickMark val="none"/>
        <c:minorTickMark val="none"/>
        <c:tickLblPos val="nextTo"/>
        <c:crossAx val="273791232"/>
        <c:crosses val="autoZero"/>
        <c:crossBetween val="midCat"/>
        <c:majorUnit val="1"/>
      </c:valAx>
      <c:valAx>
        <c:axId val="273791232"/>
        <c:scaling>
          <c:orientation val="minMax"/>
        </c:scaling>
        <c:delete val="0"/>
        <c:axPos val="l"/>
        <c:numFmt formatCode="#,##0.000" sourceLinked="0"/>
        <c:majorTickMark val="none"/>
        <c:minorTickMark val="none"/>
        <c:tickLblPos val="nextTo"/>
        <c:crossAx val="27378969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Sol. Aproximada</c:v>
          </c:tx>
          <c:spPr>
            <a:ln w="28575">
              <a:noFill/>
            </a:ln>
          </c:spPr>
          <c:xVal>
            <c:numRef>
              <c:f>'Ej. 3 Bis'!$B$8:$B$28</c:f>
              <c:numCache>
                <c:formatCode>0.00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'Ej. 3 Bis'!$E$8:$E$28</c:f>
              <c:numCache>
                <c:formatCode>0,000,000</c:formatCode>
                <c:ptCount val="21"/>
                <c:pt idx="0">
                  <c:v>1</c:v>
                </c:pt>
                <c:pt idx="1">
                  <c:v>1.6985000000000001</c:v>
                </c:pt>
                <c:pt idx="2">
                  <c:v>2.3961000000000006</c:v>
                </c:pt>
                <c:pt idx="3">
                  <c:v>3.090100000000001</c:v>
                </c:pt>
                <c:pt idx="4">
                  <c:v>3.7760000000000007</c:v>
                </c:pt>
                <c:pt idx="5">
                  <c:v>4.4474999999999998</c:v>
                </c:pt>
                <c:pt idx="6">
                  <c:v>5.0965000000000016</c:v>
                </c:pt>
                <c:pt idx="7">
                  <c:v>5.7131000000000007</c:v>
                </c:pt>
                <c:pt idx="8">
                  <c:v>6.2855999999999996</c:v>
                </c:pt>
                <c:pt idx="9">
                  <c:v>6.8004999999999995</c:v>
                </c:pt>
                <c:pt idx="10">
                  <c:v>7.2424999999999997</c:v>
                </c:pt>
                <c:pt idx="11">
                  <c:v>7.5945000000000018</c:v>
                </c:pt>
                <c:pt idx="12">
                  <c:v>7.8376000000000019</c:v>
                </c:pt>
                <c:pt idx="13">
                  <c:v>7.9511000000000012</c:v>
                </c:pt>
                <c:pt idx="14">
                  <c:v>7.9124999999999996</c:v>
                </c:pt>
                <c:pt idx="15">
                  <c:v>7.6974999999999998</c:v>
                </c:pt>
                <c:pt idx="16">
                  <c:v>7.2799999999999994</c:v>
                </c:pt>
                <c:pt idx="17">
                  <c:v>6.6320999999999994</c:v>
                </c:pt>
                <c:pt idx="18">
                  <c:v>5.7240999999999991</c:v>
                </c:pt>
                <c:pt idx="19">
                  <c:v>4.5244999999999997</c:v>
                </c:pt>
                <c:pt idx="20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446016"/>
        <c:axId val="273447552"/>
      </c:scatterChart>
      <c:scatterChart>
        <c:scatterStyle val="smoothMarker"/>
        <c:varyColors val="0"/>
        <c:ser>
          <c:idx val="0"/>
          <c:order val="0"/>
          <c:tx>
            <c:v>Sol. Exacta</c:v>
          </c:tx>
          <c:marker>
            <c:symbol val="none"/>
          </c:marker>
          <c:xVal>
            <c:numRef>
              <c:f>'Ej. 3 Bis'!$B$8:$B$28</c:f>
              <c:numCache>
                <c:formatCode>0.00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'Ej. 3 Bis'!$C$8:$C$28</c:f>
              <c:numCache>
                <c:formatCode>0,000,000</c:formatCode>
                <c:ptCount val="21"/>
                <c:pt idx="0">
                  <c:v>1</c:v>
                </c:pt>
                <c:pt idx="1">
                  <c:v>1.6999249999999999</c:v>
                </c:pt>
                <c:pt idx="2">
                  <c:v>2.3987999999999996</c:v>
                </c:pt>
                <c:pt idx="3">
                  <c:v>3.0939249999999996</c:v>
                </c:pt>
                <c:pt idx="4">
                  <c:v>3.7807999999999997</c:v>
                </c:pt>
                <c:pt idx="5">
                  <c:v>4.453125</c:v>
                </c:pt>
                <c:pt idx="6">
                  <c:v>5.1028000000000002</c:v>
                </c:pt>
                <c:pt idx="7">
                  <c:v>5.7199249999999999</c:v>
                </c:pt>
                <c:pt idx="8">
                  <c:v>6.2927999999999997</c:v>
                </c:pt>
                <c:pt idx="9">
                  <c:v>6.8079249999999991</c:v>
                </c:pt>
                <c:pt idx="10">
                  <c:v>7.25</c:v>
                </c:pt>
                <c:pt idx="11">
                  <c:v>7.6019249999999987</c:v>
                </c:pt>
                <c:pt idx="12">
                  <c:v>7.8448000000000002</c:v>
                </c:pt>
                <c:pt idx="13">
                  <c:v>7.9579249999999995</c:v>
                </c:pt>
                <c:pt idx="14">
                  <c:v>7.9187999999999992</c:v>
                </c:pt>
                <c:pt idx="15">
                  <c:v>7.7031249999999991</c:v>
                </c:pt>
                <c:pt idx="16">
                  <c:v>7.2847999999999997</c:v>
                </c:pt>
                <c:pt idx="17">
                  <c:v>6.6359249999999994</c:v>
                </c:pt>
                <c:pt idx="18">
                  <c:v>5.726799999999999</c:v>
                </c:pt>
                <c:pt idx="19">
                  <c:v>4.5259249999999991</c:v>
                </c:pt>
                <c:pt idx="20">
                  <c:v>2.9999999999999996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446016"/>
        <c:axId val="273447552"/>
      </c:scatterChart>
      <c:valAx>
        <c:axId val="273446016"/>
        <c:scaling>
          <c:orientation val="minMax"/>
          <c:max val="10"/>
        </c:scaling>
        <c:delete val="0"/>
        <c:axPos val="b"/>
        <c:numFmt formatCode="0.00" sourceLinked="1"/>
        <c:majorTickMark val="out"/>
        <c:minorTickMark val="none"/>
        <c:tickLblPos val="nextTo"/>
        <c:crossAx val="273447552"/>
        <c:crosses val="autoZero"/>
        <c:crossBetween val="midCat"/>
        <c:majorUnit val="1"/>
        <c:minorUnit val="0.4"/>
      </c:valAx>
      <c:valAx>
        <c:axId val="273447552"/>
        <c:scaling>
          <c:orientation val="minMax"/>
          <c:max val="8"/>
        </c:scaling>
        <c:delete val="0"/>
        <c:axPos val="l"/>
        <c:numFmt formatCode="#,##0" sourceLinked="0"/>
        <c:majorTickMark val="out"/>
        <c:minorTickMark val="none"/>
        <c:tickLblPos val="nextTo"/>
        <c:crossAx val="27344601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Error Global de Truncamiento</c:v>
          </c:tx>
          <c:xVal>
            <c:numRef>
              <c:f>'Ej. 3 Bis'!$M$32:$M$52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'Ej. 3 Bis'!$O$32:$O$52</c:f>
              <c:numCache>
                <c:formatCode>0,000,000</c:formatCode>
                <c:ptCount val="21"/>
                <c:pt idx="0">
                  <c:v>0</c:v>
                </c:pt>
                <c:pt idx="1">
                  <c:v>1.4249999999997875E-3</c:v>
                </c:pt>
                <c:pt idx="2">
                  <c:v>2.6999999999990365E-3</c:v>
                </c:pt>
                <c:pt idx="3">
                  <c:v>3.824999999998635E-3</c:v>
                </c:pt>
                <c:pt idx="4">
                  <c:v>4.7999999999990273E-3</c:v>
                </c:pt>
                <c:pt idx="5">
                  <c:v>5.6250000000002132E-3</c:v>
                </c:pt>
                <c:pt idx="6">
                  <c:v>6.29999999999864E-3</c:v>
                </c:pt>
                <c:pt idx="7">
                  <c:v>6.8249999999991928E-3</c:v>
                </c:pt>
                <c:pt idx="8">
                  <c:v>7.2000000000000952E-3</c:v>
                </c:pt>
                <c:pt idx="9">
                  <c:v>7.4249999999995708E-3</c:v>
                </c:pt>
                <c:pt idx="10">
                  <c:v>7.5000000000002842E-3</c:v>
                </c:pt>
                <c:pt idx="11">
                  <c:v>7.4249999999969063E-3</c:v>
                </c:pt>
                <c:pt idx="12">
                  <c:v>7.1999999999983189E-3</c:v>
                </c:pt>
                <c:pt idx="13">
                  <c:v>6.8249999999983046E-3</c:v>
                </c:pt>
                <c:pt idx="14">
                  <c:v>6.2999999999995282E-3</c:v>
                </c:pt>
                <c:pt idx="15">
                  <c:v>5.624999999999325E-3</c:v>
                </c:pt>
                <c:pt idx="16">
                  <c:v>4.8000000000003595E-3</c:v>
                </c:pt>
                <c:pt idx="17">
                  <c:v>3.8249999999999673E-3</c:v>
                </c:pt>
                <c:pt idx="18">
                  <c:v>2.6999999999999247E-3</c:v>
                </c:pt>
                <c:pt idx="19">
                  <c:v>1.4249999999993435E-3</c:v>
                </c:pt>
                <c:pt idx="2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478016"/>
        <c:axId val="273479552"/>
      </c:scatterChart>
      <c:valAx>
        <c:axId val="273478016"/>
        <c:scaling>
          <c:orientation val="minMax"/>
          <c:max val="10"/>
        </c:scaling>
        <c:delete val="0"/>
        <c:axPos val="b"/>
        <c:numFmt formatCode="General" sourceLinked="1"/>
        <c:majorTickMark val="none"/>
        <c:minorTickMark val="none"/>
        <c:tickLblPos val="nextTo"/>
        <c:crossAx val="273479552"/>
        <c:crosses val="autoZero"/>
        <c:crossBetween val="midCat"/>
        <c:majorUnit val="1"/>
      </c:valAx>
      <c:valAx>
        <c:axId val="273479552"/>
        <c:scaling>
          <c:orientation val="minMax"/>
          <c:max val="3.500000000000001E-2"/>
        </c:scaling>
        <c:delete val="0"/>
        <c:axPos val="l"/>
        <c:numFmt formatCode="#,##0.000" sourceLinked="0"/>
        <c:majorTickMark val="none"/>
        <c:minorTickMark val="none"/>
        <c:tickLblPos val="nextTo"/>
        <c:crossAx val="27347801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Sol. Aproximada</c:v>
          </c:tx>
          <c:spPr>
            <a:ln w="28575">
              <a:noFill/>
            </a:ln>
          </c:spPr>
          <c:xVal>
            <c:numRef>
              <c:f>'Ej. 4'!$B$8:$B$18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'Ej. 4'!$E$8:$E$18</c:f>
              <c:numCache>
                <c:formatCode>0,000,000</c:formatCode>
                <c:ptCount val="11"/>
                <c:pt idx="0">
                  <c:v>1</c:v>
                </c:pt>
                <c:pt idx="1">
                  <c:v>2.3448359999999999</c:v>
                </c:pt>
                <c:pt idx="2">
                  <c:v>3.6896652800000003</c:v>
                </c:pt>
                <c:pt idx="3">
                  <c:v>5.0340644800000014</c:v>
                </c:pt>
                <c:pt idx="4">
                  <c:v>6.3735648000000005</c:v>
                </c:pt>
                <c:pt idx="5">
                  <c:v>7.6855400000000014</c:v>
                </c:pt>
                <c:pt idx="6">
                  <c:v>8.8925152000000018</c:v>
                </c:pt>
                <c:pt idx="7">
                  <c:v>9.7859620799999991</c:v>
                </c:pt>
                <c:pt idx="8">
                  <c:v>9.8888076799999993</c:v>
                </c:pt>
                <c:pt idx="9">
                  <c:v>8.2300455999999986</c:v>
                </c:pt>
                <c:pt idx="10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606912"/>
        <c:axId val="273678336"/>
      </c:scatterChart>
      <c:scatterChart>
        <c:scatterStyle val="smoothMarker"/>
        <c:varyColors val="0"/>
        <c:ser>
          <c:idx val="0"/>
          <c:order val="0"/>
          <c:tx>
            <c:v>Sol. Exacta</c:v>
          </c:tx>
          <c:marker>
            <c:symbol val="none"/>
          </c:marker>
          <c:xVal>
            <c:numRef>
              <c:f>'Ej. 4'!$B$8:$B$18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'Ej. 4'!$C$8:$C$18</c:f>
              <c:numCache>
                <c:formatCode>0,000,000</c:formatCode>
                <c:ptCount val="11"/>
                <c:pt idx="0">
                  <c:v>1</c:v>
                </c:pt>
                <c:pt idx="1">
                  <c:v>2.3999998800000002</c:v>
                </c:pt>
                <c:pt idx="2">
                  <c:v>3.79996928</c:v>
                </c:pt>
                <c:pt idx="3">
                  <c:v>5.1992126799999996</c:v>
                </c:pt>
                <c:pt idx="4">
                  <c:v>6.5921356799999993</c:v>
                </c:pt>
                <c:pt idx="5">
                  <c:v>7.953125</c:v>
                </c:pt>
                <c:pt idx="6">
                  <c:v>9.1984460800000001</c:v>
                </c:pt>
                <c:pt idx="7">
                  <c:v>10.108223879999999</c:v>
                </c:pt>
                <c:pt idx="8">
                  <c:v>10.186734079999999</c:v>
                </c:pt>
                <c:pt idx="9">
                  <c:v>8.4343934799999989</c:v>
                </c:pt>
                <c:pt idx="10">
                  <c:v>2.9999999999999996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606912"/>
        <c:axId val="273678336"/>
      </c:scatterChart>
      <c:valAx>
        <c:axId val="273606912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crossAx val="273678336"/>
        <c:crosses val="autoZero"/>
        <c:crossBetween val="midCat"/>
        <c:majorUnit val="1"/>
        <c:minorUnit val="0.4"/>
      </c:valAx>
      <c:valAx>
        <c:axId val="273678336"/>
        <c:scaling>
          <c:orientation val="minMax"/>
          <c:max val="12"/>
        </c:scaling>
        <c:delete val="0"/>
        <c:axPos val="l"/>
        <c:numFmt formatCode="#,##0" sourceLinked="0"/>
        <c:majorTickMark val="out"/>
        <c:minorTickMark val="none"/>
        <c:tickLblPos val="nextTo"/>
        <c:crossAx val="27360691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Error Global de Truncamiento</c:v>
          </c:tx>
          <c:xVal>
            <c:numRef>
              <c:f>'Ej. 4'!$J$26:$J$36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'Ej. 4'!$K$26:$K$36</c:f>
              <c:numCache>
                <c:formatCode>0,000,000</c:formatCode>
                <c:ptCount val="11"/>
                <c:pt idx="0">
                  <c:v>0</c:v>
                </c:pt>
                <c:pt idx="1">
                  <c:v>5.5163880000000276E-2</c:v>
                </c:pt>
                <c:pt idx="2">
                  <c:v>0.11030399999999974</c:v>
                </c:pt>
                <c:pt idx="3">
                  <c:v>0.16514819999999819</c:v>
                </c:pt>
                <c:pt idx="4">
                  <c:v>0.2185708799999988</c:v>
                </c:pt>
                <c:pt idx="5">
                  <c:v>0.26758499999999863</c:v>
                </c:pt>
                <c:pt idx="6">
                  <c:v>0.30593087999999824</c:v>
                </c:pt>
                <c:pt idx="7">
                  <c:v>0.32226179999999971</c:v>
                </c:pt>
                <c:pt idx="8">
                  <c:v>0.2979263999999997</c:v>
                </c:pt>
                <c:pt idx="9">
                  <c:v>0.20434788000000026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689984"/>
        <c:axId val="273720448"/>
      </c:scatterChart>
      <c:valAx>
        <c:axId val="273689984"/>
        <c:scaling>
          <c:orientation val="minMax"/>
          <c:max val="10"/>
        </c:scaling>
        <c:delete val="0"/>
        <c:axPos val="b"/>
        <c:numFmt formatCode="General" sourceLinked="1"/>
        <c:majorTickMark val="none"/>
        <c:minorTickMark val="none"/>
        <c:tickLblPos val="nextTo"/>
        <c:crossAx val="273720448"/>
        <c:crosses val="autoZero"/>
        <c:crossBetween val="midCat"/>
        <c:majorUnit val="1"/>
      </c:valAx>
      <c:valAx>
        <c:axId val="273720448"/>
        <c:scaling>
          <c:orientation val="minMax"/>
        </c:scaling>
        <c:delete val="0"/>
        <c:axPos val="l"/>
        <c:numFmt formatCode="#,##0.000" sourceLinked="0"/>
        <c:majorTickMark val="none"/>
        <c:minorTickMark val="none"/>
        <c:tickLblPos val="nextTo"/>
        <c:crossAx val="27368998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Sol. Aproximada</c:v>
          </c:tx>
          <c:spPr>
            <a:ln w="28575">
              <a:noFill/>
            </a:ln>
          </c:spPr>
          <c:xVal>
            <c:numRef>
              <c:f>'Ej. 4 Bis'!$B$8:$B$28</c:f>
              <c:numCache>
                <c:formatCode>0.00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'Ej. 4 Bis'!$E$8:$E$28</c:f>
              <c:numCache>
                <c:formatCode>0,000,000</c:formatCode>
                <c:ptCount val="21"/>
                <c:pt idx="0">
                  <c:v>1</c:v>
                </c:pt>
                <c:pt idx="1">
                  <c:v>1.6930262187500003</c:v>
                </c:pt>
                <c:pt idx="2">
                  <c:v>2.386052411250001</c:v>
                </c:pt>
                <c:pt idx="3">
                  <c:v>3.0790769237500006</c:v>
                </c:pt>
                <c:pt idx="4">
                  <c:v>3.7720823000000019</c:v>
                </c:pt>
                <c:pt idx="5">
                  <c:v>4.4649801562500011</c:v>
                </c:pt>
                <c:pt idx="6">
                  <c:v>5.157467856250002</c:v>
                </c:pt>
                <c:pt idx="7">
                  <c:v>5.8487308362500006</c:v>
                </c:pt>
                <c:pt idx="8">
                  <c:v>6.5369055300000012</c:v>
                </c:pt>
                <c:pt idx="9">
                  <c:v>7.21819894375</c:v>
                </c:pt>
                <c:pt idx="10">
                  <c:v>7.8855420312500009</c:v>
                </c:pt>
                <c:pt idx="11">
                  <c:v>8.5266351187500025</c:v>
                </c:pt>
                <c:pt idx="12">
                  <c:v>9.1212247300000016</c:v>
                </c:pt>
                <c:pt idx="13">
                  <c:v>9.6374322612500016</c:v>
                </c:pt>
                <c:pt idx="14">
                  <c:v>10.026936056249999</c:v>
                </c:pt>
                <c:pt idx="15">
                  <c:v>10.218789531249998</c:v>
                </c:pt>
                <c:pt idx="16">
                  <c:v>10.111639099999998</c:v>
                </c:pt>
                <c:pt idx="17">
                  <c:v>9.5640867487499968</c:v>
                </c:pt>
                <c:pt idx="18">
                  <c:v>8.3829232112499987</c:v>
                </c:pt>
                <c:pt idx="19">
                  <c:v>6.3089387937499986</c:v>
                </c:pt>
                <c:pt idx="20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817600"/>
        <c:axId val="273819136"/>
      </c:scatterChart>
      <c:scatterChart>
        <c:scatterStyle val="smoothMarker"/>
        <c:varyColors val="0"/>
        <c:ser>
          <c:idx val="0"/>
          <c:order val="0"/>
          <c:tx>
            <c:v>Sol. Exacta</c:v>
          </c:tx>
          <c:marker>
            <c:symbol val="none"/>
          </c:marker>
          <c:xVal>
            <c:numRef>
              <c:f>'Ej. 4 Bis'!$B$8:$B$28</c:f>
              <c:numCache>
                <c:formatCode>0.00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'Ej. 4 Bis'!$C$8:$C$28</c:f>
              <c:numCache>
                <c:formatCode>0,000,000</c:formatCode>
                <c:ptCount val="21"/>
                <c:pt idx="0">
                  <c:v>1</c:v>
                </c:pt>
                <c:pt idx="1">
                  <c:v>1.6999999995312498</c:v>
                </c:pt>
                <c:pt idx="2">
                  <c:v>2.3999998800000002</c:v>
                </c:pt>
                <c:pt idx="3">
                  <c:v>3.0999969245312498</c:v>
                </c:pt>
                <c:pt idx="4">
                  <c:v>3.79996928</c:v>
                </c:pt>
                <c:pt idx="5">
                  <c:v>4.49981689453125</c:v>
                </c:pt>
                <c:pt idx="6">
                  <c:v>5.1992126799999996</c:v>
                </c:pt>
                <c:pt idx="7">
                  <c:v>5.8972977495312495</c:v>
                </c:pt>
                <c:pt idx="8">
                  <c:v>6.5921356799999993</c:v>
                </c:pt>
                <c:pt idx="9">
                  <c:v>7.279821849531249</c:v>
                </c:pt>
                <c:pt idx="10">
                  <c:v>7.953125</c:v>
                </c:pt>
                <c:pt idx="11">
                  <c:v>8.5995192745312501</c:v>
                </c:pt>
                <c:pt idx="12">
                  <c:v>9.1984460800000001</c:v>
                </c:pt>
                <c:pt idx="13">
                  <c:v>9.7176262245312497</c:v>
                </c:pt>
                <c:pt idx="14">
                  <c:v>10.108223879999999</c:v>
                </c:pt>
                <c:pt idx="15">
                  <c:v>10.298645019531248</c:v>
                </c:pt>
                <c:pt idx="16">
                  <c:v>10.186734079999999</c:v>
                </c:pt>
                <c:pt idx="17">
                  <c:v>9.6301136995312504</c:v>
                </c:pt>
                <c:pt idx="18">
                  <c:v>8.4343934799999989</c:v>
                </c:pt>
                <c:pt idx="19">
                  <c:v>6.3389548245312497</c:v>
                </c:pt>
                <c:pt idx="20">
                  <c:v>2.9999999999999996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817600"/>
        <c:axId val="273819136"/>
      </c:scatterChart>
      <c:valAx>
        <c:axId val="273817600"/>
        <c:scaling>
          <c:orientation val="minMax"/>
          <c:max val="10"/>
        </c:scaling>
        <c:delete val="0"/>
        <c:axPos val="b"/>
        <c:numFmt formatCode="0.00" sourceLinked="1"/>
        <c:majorTickMark val="out"/>
        <c:minorTickMark val="none"/>
        <c:tickLblPos val="nextTo"/>
        <c:crossAx val="273819136"/>
        <c:crosses val="autoZero"/>
        <c:crossBetween val="midCat"/>
        <c:majorUnit val="1"/>
        <c:minorUnit val="0.4"/>
      </c:valAx>
      <c:valAx>
        <c:axId val="273819136"/>
        <c:scaling>
          <c:orientation val="minMax"/>
          <c:max val="12"/>
        </c:scaling>
        <c:delete val="0"/>
        <c:axPos val="l"/>
        <c:numFmt formatCode="#,##0" sourceLinked="0"/>
        <c:majorTickMark val="out"/>
        <c:minorTickMark val="none"/>
        <c:tickLblPos val="nextTo"/>
        <c:crossAx val="27381760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Error Global de Truncamiento</c:v>
          </c:tx>
          <c:xVal>
            <c:numRef>
              <c:f>'Ej. 4 Bis'!$M$32:$M$52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'Ej. 4 Bis'!$O$32:$O$52</c:f>
              <c:numCache>
                <c:formatCode>0,000,000</c:formatCode>
                <c:ptCount val="21"/>
                <c:pt idx="0">
                  <c:v>0</c:v>
                </c:pt>
                <c:pt idx="1">
                  <c:v>6.97378078124955E-3</c:v>
                </c:pt>
                <c:pt idx="2">
                  <c:v>1.3947468749999192E-2</c:v>
                </c:pt>
                <c:pt idx="3">
                  <c:v>2.0920000781249115E-2</c:v>
                </c:pt>
                <c:pt idx="4">
                  <c:v>2.7886979999998118E-2</c:v>
                </c:pt>
                <c:pt idx="5">
                  <c:v>3.4836738281248891E-2</c:v>
                </c:pt>
                <c:pt idx="6">
                  <c:v>4.1744823749997551E-2</c:v>
                </c:pt>
                <c:pt idx="7">
                  <c:v>4.8566913281248958E-2</c:v>
                </c:pt>
                <c:pt idx="8">
                  <c:v>5.523014999999809E-2</c:v>
                </c:pt>
                <c:pt idx="9">
                  <c:v>6.162290578124896E-2</c:v>
                </c:pt>
                <c:pt idx="10">
                  <c:v>6.7582968749999139E-2</c:v>
                </c:pt>
                <c:pt idx="11">
                  <c:v>7.2884155781247628E-2</c:v>
                </c:pt>
                <c:pt idx="12">
                  <c:v>7.7221349999998523E-2</c:v>
                </c:pt>
                <c:pt idx="13">
                  <c:v>8.019396328124806E-2</c:v>
                </c:pt>
                <c:pt idx="14">
                  <c:v>8.1287823749999433E-2</c:v>
                </c:pt>
                <c:pt idx="15">
                  <c:v>7.9855488281250331E-2</c:v>
                </c:pt>
                <c:pt idx="16">
                  <c:v>7.5094980000001144E-2</c:v>
                </c:pt>
                <c:pt idx="17">
                  <c:v>6.6026950781253646E-2</c:v>
                </c:pt>
                <c:pt idx="18">
                  <c:v>5.1470268750000159E-2</c:v>
                </c:pt>
                <c:pt idx="19">
                  <c:v>3.0016030781251146E-2</c:v>
                </c:pt>
                <c:pt idx="2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846272"/>
        <c:axId val="273847808"/>
      </c:scatterChart>
      <c:valAx>
        <c:axId val="273846272"/>
        <c:scaling>
          <c:orientation val="minMax"/>
          <c:max val="10"/>
        </c:scaling>
        <c:delete val="0"/>
        <c:axPos val="b"/>
        <c:numFmt formatCode="General" sourceLinked="1"/>
        <c:majorTickMark val="none"/>
        <c:minorTickMark val="none"/>
        <c:tickLblPos val="nextTo"/>
        <c:crossAx val="273847808"/>
        <c:crosses val="autoZero"/>
        <c:crossBetween val="midCat"/>
        <c:majorUnit val="1"/>
      </c:valAx>
      <c:valAx>
        <c:axId val="273847808"/>
        <c:scaling>
          <c:orientation val="minMax"/>
          <c:max val="0.35000000000000003"/>
        </c:scaling>
        <c:delete val="0"/>
        <c:axPos val="l"/>
        <c:numFmt formatCode="#,##0.000" sourceLinked="0"/>
        <c:majorTickMark val="none"/>
        <c:minorTickMark val="none"/>
        <c:tickLblPos val="nextTo"/>
        <c:crossAx val="27384627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19</xdr:row>
      <xdr:rowOff>38100</xdr:rowOff>
    </xdr:from>
    <xdr:to>
      <xdr:col>7</xdr:col>
      <xdr:colOff>752474</xdr:colOff>
      <xdr:row>39</xdr:row>
      <xdr:rowOff>171450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19</xdr:row>
      <xdr:rowOff>38100</xdr:rowOff>
    </xdr:from>
    <xdr:to>
      <xdr:col>7</xdr:col>
      <xdr:colOff>752474</xdr:colOff>
      <xdr:row>39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19</xdr:row>
      <xdr:rowOff>38100</xdr:rowOff>
    </xdr:from>
    <xdr:to>
      <xdr:col>7</xdr:col>
      <xdr:colOff>752474</xdr:colOff>
      <xdr:row>39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42862</xdr:colOff>
      <xdr:row>19</xdr:row>
      <xdr:rowOff>47625</xdr:rowOff>
    </xdr:from>
    <xdr:to>
      <xdr:col>19</xdr:col>
      <xdr:colOff>19050</xdr:colOff>
      <xdr:row>40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29</xdr:row>
      <xdr:rowOff>38100</xdr:rowOff>
    </xdr:from>
    <xdr:to>
      <xdr:col>8</xdr:col>
      <xdr:colOff>752474</xdr:colOff>
      <xdr:row>49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42862</xdr:colOff>
      <xdr:row>29</xdr:row>
      <xdr:rowOff>47625</xdr:rowOff>
    </xdr:from>
    <xdr:to>
      <xdr:col>29</xdr:col>
      <xdr:colOff>19050</xdr:colOff>
      <xdr:row>50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19</xdr:row>
      <xdr:rowOff>38100</xdr:rowOff>
    </xdr:from>
    <xdr:to>
      <xdr:col>7</xdr:col>
      <xdr:colOff>752474</xdr:colOff>
      <xdr:row>39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42862</xdr:colOff>
      <xdr:row>19</xdr:row>
      <xdr:rowOff>47625</xdr:rowOff>
    </xdr:from>
    <xdr:to>
      <xdr:col>19</xdr:col>
      <xdr:colOff>19050</xdr:colOff>
      <xdr:row>40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29</xdr:row>
      <xdr:rowOff>38100</xdr:rowOff>
    </xdr:from>
    <xdr:to>
      <xdr:col>8</xdr:col>
      <xdr:colOff>752474</xdr:colOff>
      <xdr:row>49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42862</xdr:colOff>
      <xdr:row>29</xdr:row>
      <xdr:rowOff>47625</xdr:rowOff>
    </xdr:from>
    <xdr:to>
      <xdr:col>29</xdr:col>
      <xdr:colOff>19050</xdr:colOff>
      <xdr:row>50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N28" sqref="N28"/>
    </sheetView>
  </sheetViews>
  <sheetFormatPr baseColWidth="10" defaultRowHeight="15" x14ac:dyDescent="0.25"/>
  <sheetData>
    <row r="1" spans="1:19" ht="21" x14ac:dyDescent="0.35">
      <c r="A1" s="23" t="s">
        <v>5</v>
      </c>
      <c r="B1" s="24" t="s">
        <v>13</v>
      </c>
      <c r="C1" s="25"/>
    </row>
    <row r="2" spans="1:19" ht="21" x14ac:dyDescent="0.35">
      <c r="A2" s="26" t="s">
        <v>6</v>
      </c>
      <c r="B2" s="27" t="s">
        <v>7</v>
      </c>
      <c r="C2" s="28"/>
      <c r="D2" s="19" t="s">
        <v>9</v>
      </c>
      <c r="E2" s="33" t="s">
        <v>10</v>
      </c>
      <c r="F2" s="32"/>
      <c r="G2" s="32"/>
      <c r="I2" s="22" t="s">
        <v>11</v>
      </c>
      <c r="J2" s="20" t="s">
        <v>12</v>
      </c>
      <c r="K2" s="20"/>
      <c r="L2" s="20"/>
      <c r="M2" s="20"/>
      <c r="N2" s="20"/>
      <c r="O2" s="20"/>
    </row>
    <row r="3" spans="1:19" ht="21.75" thickBot="1" x14ac:dyDescent="0.4">
      <c r="A3" s="29"/>
      <c r="B3" s="30" t="s">
        <v>8</v>
      </c>
      <c r="C3" s="31"/>
      <c r="J3" s="20" t="s">
        <v>24</v>
      </c>
    </row>
    <row r="4" spans="1:19" ht="21" x14ac:dyDescent="0.35">
      <c r="A4" s="11"/>
      <c r="B4" s="21"/>
      <c r="C4" s="1"/>
    </row>
    <row r="6" spans="1:19" ht="15.75" thickBot="1" x14ac:dyDescent="0.3">
      <c r="B6" s="41" t="s">
        <v>4</v>
      </c>
      <c r="C6" s="41"/>
      <c r="E6" s="17" t="s">
        <v>3</v>
      </c>
    </row>
    <row r="7" spans="1:19" ht="20.25" thickBot="1" x14ac:dyDescent="0.4">
      <c r="B7" s="16" t="s">
        <v>1</v>
      </c>
      <c r="C7" s="16" t="s">
        <v>2</v>
      </c>
      <c r="R7" s="21">
        <v>-1</v>
      </c>
    </row>
    <row r="8" spans="1:19" x14ac:dyDescent="0.25">
      <c r="A8" s="7"/>
      <c r="B8" s="12">
        <v>0</v>
      </c>
      <c r="C8" s="13">
        <f>1+B8*(7/5-B8*3/25)</f>
        <v>1</v>
      </c>
      <c r="D8" s="1"/>
      <c r="E8" s="8">
        <f t="array" ref="E8:E18">MMULT(MINVERSE(G8:Q18),S8:S18)</f>
        <v>1</v>
      </c>
      <c r="F8" s="1"/>
      <c r="G8" s="3">
        <v>1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5">
        <v>0</v>
      </c>
      <c r="Q8" s="6">
        <v>0</v>
      </c>
      <c r="R8" s="7"/>
      <c r="S8" s="8">
        <v>1</v>
      </c>
    </row>
    <row r="9" spans="1:19" x14ac:dyDescent="0.25">
      <c r="A9" s="7"/>
      <c r="B9" s="12">
        <f>B8+1</f>
        <v>1</v>
      </c>
      <c r="C9" s="13">
        <f t="shared" ref="C9:C18" si="0">1+B9*(7/5-B9*3/25)</f>
        <v>2.2799999999999998</v>
      </c>
      <c r="D9" s="1"/>
      <c r="E9" s="8">
        <v>2.2800000000000002</v>
      </c>
      <c r="F9" s="1"/>
      <c r="G9" s="3">
        <v>1</v>
      </c>
      <c r="H9" s="4">
        <v>-2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5">
        <v>0</v>
      </c>
      <c r="Q9" s="6">
        <v>0</v>
      </c>
      <c r="R9" s="7"/>
      <c r="S9" s="8">
        <f>-6/25</f>
        <v>-0.24</v>
      </c>
    </row>
    <row r="10" spans="1:19" x14ac:dyDescent="0.25">
      <c r="A10" s="7"/>
      <c r="B10" s="12">
        <f t="shared" ref="B10:B18" si="1">B9+1</f>
        <v>2</v>
      </c>
      <c r="C10" s="13">
        <f t="shared" si="0"/>
        <v>3.32</v>
      </c>
      <c r="D10" s="1"/>
      <c r="E10" s="8">
        <v>3.3200000000000003</v>
      </c>
      <c r="F10" s="1"/>
      <c r="G10" s="3">
        <v>0</v>
      </c>
      <c r="H10" s="4">
        <v>1</v>
      </c>
      <c r="I10" s="4">
        <v>-2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5">
        <v>0</v>
      </c>
      <c r="Q10" s="6">
        <v>0</v>
      </c>
      <c r="R10" s="7"/>
      <c r="S10" s="8">
        <f t="shared" ref="S10:S17" si="2">-6/25</f>
        <v>-0.24</v>
      </c>
    </row>
    <row r="11" spans="1:19" x14ac:dyDescent="0.25">
      <c r="A11" s="7"/>
      <c r="B11" s="12">
        <f t="shared" si="1"/>
        <v>3</v>
      </c>
      <c r="C11" s="13">
        <f t="shared" si="0"/>
        <v>4.12</v>
      </c>
      <c r="D11" s="1"/>
      <c r="E11" s="8">
        <v>4.12</v>
      </c>
      <c r="F11" s="1"/>
      <c r="G11" s="3">
        <v>0</v>
      </c>
      <c r="H11" s="4">
        <v>0</v>
      </c>
      <c r="I11" s="4">
        <v>1</v>
      </c>
      <c r="J11" s="4">
        <v>-2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5">
        <v>0</v>
      </c>
      <c r="Q11" s="6">
        <v>0</v>
      </c>
      <c r="R11" s="7"/>
      <c r="S11" s="8">
        <f t="shared" si="2"/>
        <v>-0.24</v>
      </c>
    </row>
    <row r="12" spans="1:19" x14ac:dyDescent="0.25">
      <c r="A12" s="7"/>
      <c r="B12" s="12">
        <f t="shared" si="1"/>
        <v>4</v>
      </c>
      <c r="C12" s="13">
        <f t="shared" si="0"/>
        <v>4.68</v>
      </c>
      <c r="D12" s="1"/>
      <c r="E12" s="8">
        <v>4.68</v>
      </c>
      <c r="G12" s="3">
        <v>0</v>
      </c>
      <c r="H12" s="4">
        <v>0</v>
      </c>
      <c r="I12" s="4">
        <v>0</v>
      </c>
      <c r="J12" s="4">
        <v>1</v>
      </c>
      <c r="K12" s="4">
        <v>-2</v>
      </c>
      <c r="L12" s="4">
        <v>1</v>
      </c>
      <c r="M12" s="4">
        <v>0</v>
      </c>
      <c r="N12" s="4">
        <v>0</v>
      </c>
      <c r="O12" s="4">
        <v>0</v>
      </c>
      <c r="P12" s="5">
        <v>0</v>
      </c>
      <c r="Q12" s="6">
        <v>0</v>
      </c>
      <c r="R12" s="7"/>
      <c r="S12" s="8">
        <f t="shared" si="2"/>
        <v>-0.24</v>
      </c>
    </row>
    <row r="13" spans="1:19" x14ac:dyDescent="0.25">
      <c r="A13" s="7"/>
      <c r="B13" s="12">
        <f t="shared" si="1"/>
        <v>5</v>
      </c>
      <c r="C13" s="13">
        <f t="shared" si="0"/>
        <v>5</v>
      </c>
      <c r="D13" s="1"/>
      <c r="E13" s="8">
        <v>5.0000000000000009</v>
      </c>
      <c r="F13" s="18" t="s">
        <v>0</v>
      </c>
      <c r="G13" s="3">
        <v>0</v>
      </c>
      <c r="H13" s="4">
        <v>0</v>
      </c>
      <c r="I13" s="4">
        <v>0</v>
      </c>
      <c r="J13" s="4">
        <v>0</v>
      </c>
      <c r="K13" s="4">
        <v>1</v>
      </c>
      <c r="L13" s="4">
        <v>-2</v>
      </c>
      <c r="M13" s="4">
        <v>1</v>
      </c>
      <c r="N13" s="4">
        <v>0</v>
      </c>
      <c r="O13" s="4">
        <v>0</v>
      </c>
      <c r="P13" s="5">
        <v>0</v>
      </c>
      <c r="Q13" s="6">
        <v>0</v>
      </c>
      <c r="R13" s="7"/>
      <c r="S13" s="8">
        <f t="shared" si="2"/>
        <v>-0.24</v>
      </c>
    </row>
    <row r="14" spans="1:19" x14ac:dyDescent="0.25">
      <c r="A14" s="7"/>
      <c r="B14" s="12">
        <f t="shared" si="1"/>
        <v>6</v>
      </c>
      <c r="C14" s="13">
        <f t="shared" si="0"/>
        <v>5.08</v>
      </c>
      <c r="D14" s="1"/>
      <c r="E14" s="8">
        <v>5.08</v>
      </c>
      <c r="F14" s="1"/>
      <c r="G14" s="3">
        <v>0</v>
      </c>
      <c r="H14" s="4">
        <v>0</v>
      </c>
      <c r="I14" s="4">
        <v>0</v>
      </c>
      <c r="J14" s="4">
        <v>0</v>
      </c>
      <c r="K14" s="4">
        <v>0</v>
      </c>
      <c r="L14" s="4">
        <v>1</v>
      </c>
      <c r="M14" s="4">
        <v>-2</v>
      </c>
      <c r="N14" s="4">
        <v>1</v>
      </c>
      <c r="O14" s="4">
        <v>0</v>
      </c>
      <c r="P14" s="5">
        <v>0</v>
      </c>
      <c r="Q14" s="6">
        <v>0</v>
      </c>
      <c r="R14" s="7"/>
      <c r="S14" s="8">
        <f t="shared" si="2"/>
        <v>-0.24</v>
      </c>
    </row>
    <row r="15" spans="1:19" x14ac:dyDescent="0.25">
      <c r="A15" s="7"/>
      <c r="B15" s="12">
        <f t="shared" si="1"/>
        <v>7</v>
      </c>
      <c r="C15" s="13">
        <f t="shared" si="0"/>
        <v>4.92</v>
      </c>
      <c r="D15" s="1"/>
      <c r="E15" s="8">
        <v>4.92</v>
      </c>
      <c r="F15" s="1"/>
      <c r="G15" s="3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-2</v>
      </c>
      <c r="O15" s="4">
        <v>1</v>
      </c>
      <c r="P15" s="5">
        <v>0</v>
      </c>
      <c r="Q15" s="6">
        <v>0</v>
      </c>
      <c r="R15" s="7"/>
      <c r="S15" s="8">
        <f t="shared" si="2"/>
        <v>-0.24</v>
      </c>
    </row>
    <row r="16" spans="1:19" x14ac:dyDescent="0.25">
      <c r="A16" s="7"/>
      <c r="B16" s="12">
        <f t="shared" si="1"/>
        <v>8</v>
      </c>
      <c r="C16" s="13">
        <f t="shared" si="0"/>
        <v>4.5199999999999996</v>
      </c>
      <c r="D16" s="1"/>
      <c r="E16" s="8">
        <v>4.5199999999999996</v>
      </c>
      <c r="F16" s="1"/>
      <c r="G16" s="3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-2</v>
      </c>
      <c r="P16" s="5">
        <v>1</v>
      </c>
      <c r="Q16" s="6">
        <v>0</v>
      </c>
      <c r="R16" s="7"/>
      <c r="S16" s="8">
        <f t="shared" si="2"/>
        <v>-0.24</v>
      </c>
    </row>
    <row r="17" spans="1:19" x14ac:dyDescent="0.25">
      <c r="A17" s="7"/>
      <c r="B17" s="12">
        <f t="shared" si="1"/>
        <v>9</v>
      </c>
      <c r="C17" s="13">
        <f t="shared" si="0"/>
        <v>3.8799999999999986</v>
      </c>
      <c r="D17" s="1"/>
      <c r="E17" s="8">
        <v>3.8799999999999994</v>
      </c>
      <c r="F17" s="1"/>
      <c r="G17" s="3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-2</v>
      </c>
      <c r="Q17" s="6">
        <v>1</v>
      </c>
      <c r="R17" s="7"/>
      <c r="S17" s="8">
        <f t="shared" si="2"/>
        <v>-0.24</v>
      </c>
    </row>
    <row r="18" spans="1:19" ht="15.75" thickBot="1" x14ac:dyDescent="0.3">
      <c r="A18" s="7"/>
      <c r="B18" s="14">
        <f t="shared" si="1"/>
        <v>10</v>
      </c>
      <c r="C18" s="15">
        <f t="shared" si="0"/>
        <v>2.9999999999999996</v>
      </c>
      <c r="D18" s="1"/>
      <c r="E18" s="8">
        <v>3</v>
      </c>
      <c r="F18" s="1"/>
      <c r="G18" s="9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0">
        <v>1</v>
      </c>
      <c r="R18" s="7"/>
      <c r="S18" s="8">
        <v>3</v>
      </c>
    </row>
    <row r="25" spans="1:19" x14ac:dyDescent="0.25">
      <c r="G25" s="1"/>
    </row>
    <row r="26" spans="1:19" x14ac:dyDescent="0.25">
      <c r="G26" s="1"/>
    </row>
    <row r="27" spans="1:19" x14ac:dyDescent="0.25">
      <c r="G27" s="1"/>
      <c r="H27" s="1"/>
      <c r="I27" s="1"/>
      <c r="J27" s="2"/>
    </row>
    <row r="28" spans="1:19" x14ac:dyDescent="0.25">
      <c r="G28" s="1"/>
      <c r="H28" s="1"/>
      <c r="I28" s="1"/>
      <c r="J28" s="2"/>
    </row>
    <row r="29" spans="1:19" x14ac:dyDescent="0.25">
      <c r="G29" s="1"/>
      <c r="H29" s="1"/>
      <c r="I29" s="1"/>
      <c r="J29" s="2"/>
    </row>
    <row r="30" spans="1:19" x14ac:dyDescent="0.25">
      <c r="G30" s="2"/>
      <c r="H30" s="2"/>
      <c r="I30" s="2"/>
      <c r="J30" s="2"/>
    </row>
    <row r="31" spans="1:19" x14ac:dyDescent="0.25">
      <c r="G31" s="1"/>
    </row>
    <row r="32" spans="1:19" x14ac:dyDescent="0.25">
      <c r="G32" s="1"/>
      <c r="H32" s="1"/>
    </row>
    <row r="33" spans="7:11" x14ac:dyDescent="0.25">
      <c r="G33" s="1"/>
      <c r="H33" s="1"/>
      <c r="I33" s="1"/>
      <c r="J33" s="2"/>
      <c r="K33" s="2"/>
    </row>
    <row r="34" spans="7:11" x14ac:dyDescent="0.25">
      <c r="G34" s="1"/>
      <c r="H34" s="1"/>
      <c r="I34" s="1"/>
      <c r="J34" s="2"/>
      <c r="K34" s="2"/>
    </row>
    <row r="35" spans="7:11" x14ac:dyDescent="0.25">
      <c r="G35" s="1"/>
      <c r="H35" s="1"/>
      <c r="I35" s="1"/>
      <c r="J35" s="2"/>
      <c r="K35" s="2"/>
    </row>
    <row r="36" spans="7:11" x14ac:dyDescent="0.25">
      <c r="G36" s="2"/>
      <c r="H36" s="2"/>
      <c r="I36" s="2"/>
      <c r="J36" s="2"/>
      <c r="K36" s="2"/>
    </row>
    <row r="37" spans="7:11" x14ac:dyDescent="0.25">
      <c r="G37" s="2"/>
      <c r="H37" s="2"/>
      <c r="I37" s="2"/>
      <c r="J37" s="2"/>
      <c r="K37" s="2"/>
    </row>
    <row r="38" spans="7:11" x14ac:dyDescent="0.25">
      <c r="G38" s="1"/>
    </row>
    <row r="39" spans="7:11" x14ac:dyDescent="0.25">
      <c r="G39" s="1"/>
    </row>
    <row r="40" spans="7:11" x14ac:dyDescent="0.25">
      <c r="G40" s="1"/>
    </row>
  </sheetData>
  <mergeCells count="1"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J27" sqref="J27"/>
    </sheetView>
  </sheetViews>
  <sheetFormatPr baseColWidth="10" defaultRowHeight="15" x14ac:dyDescent="0.25"/>
  <sheetData>
    <row r="1" spans="1:19" ht="21" x14ac:dyDescent="0.35">
      <c r="A1" s="23" t="s">
        <v>5</v>
      </c>
      <c r="B1" s="24" t="s">
        <v>14</v>
      </c>
      <c r="C1" s="25"/>
    </row>
    <row r="2" spans="1:19" ht="21.75" x14ac:dyDescent="0.35">
      <c r="A2" s="26" t="s">
        <v>6</v>
      </c>
      <c r="B2" s="27" t="s">
        <v>7</v>
      </c>
      <c r="C2" s="28"/>
      <c r="D2" s="19" t="s">
        <v>9</v>
      </c>
      <c r="E2" s="33" t="s">
        <v>15</v>
      </c>
      <c r="F2" s="32"/>
      <c r="G2" s="32"/>
      <c r="I2" s="22" t="s">
        <v>11</v>
      </c>
      <c r="J2" s="20" t="s">
        <v>12</v>
      </c>
      <c r="K2" s="20"/>
      <c r="L2" s="20"/>
      <c r="M2" s="20"/>
      <c r="N2" s="20"/>
      <c r="O2" s="20"/>
    </row>
    <row r="3" spans="1:19" ht="21.75" thickBot="1" x14ac:dyDescent="0.4">
      <c r="A3" s="29"/>
      <c r="B3" s="30" t="s">
        <v>8</v>
      </c>
      <c r="C3" s="31"/>
      <c r="J3" s="20" t="s">
        <v>24</v>
      </c>
    </row>
    <row r="4" spans="1:19" ht="21" x14ac:dyDescent="0.35">
      <c r="A4" s="11"/>
      <c r="B4" s="21"/>
      <c r="C4" s="1"/>
    </row>
    <row r="6" spans="1:19" ht="15.75" thickBot="1" x14ac:dyDescent="0.3">
      <c r="B6" s="41" t="s">
        <v>4</v>
      </c>
      <c r="C6" s="41"/>
      <c r="E6" s="17" t="s">
        <v>3</v>
      </c>
    </row>
    <row r="7" spans="1:19" ht="20.25" thickBot="1" x14ac:dyDescent="0.4">
      <c r="B7" s="16" t="s">
        <v>1</v>
      </c>
      <c r="C7" s="16" t="s">
        <v>2</v>
      </c>
      <c r="R7" s="21">
        <v>-1</v>
      </c>
    </row>
    <row r="8" spans="1:19" x14ac:dyDescent="0.25">
      <c r="A8" s="7"/>
      <c r="B8" s="12">
        <v>0</v>
      </c>
      <c r="C8" s="13">
        <f>1+B8*(7/5-B8^2*3/250)</f>
        <v>1</v>
      </c>
      <c r="D8" s="1"/>
      <c r="E8" s="8">
        <f t="array" ref="E8:E18">MMULT(MINVERSE(G8:Q18),S8:S18)</f>
        <v>1</v>
      </c>
      <c r="F8" s="1"/>
      <c r="G8" s="3">
        <v>1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5">
        <v>0</v>
      </c>
      <c r="Q8" s="6">
        <v>0</v>
      </c>
      <c r="R8" s="7"/>
      <c r="S8" s="8">
        <v>1</v>
      </c>
    </row>
    <row r="9" spans="1:19" x14ac:dyDescent="0.25">
      <c r="A9" s="7"/>
      <c r="B9" s="12">
        <f>B8+1</f>
        <v>1</v>
      </c>
      <c r="C9" s="13">
        <f t="shared" ref="C9:C18" si="0">1+B9*(7/5-B9^2*3/250)</f>
        <v>2.3879999999999999</v>
      </c>
      <c r="D9" s="1"/>
      <c r="E9" s="8">
        <v>2.3879999999999999</v>
      </c>
      <c r="F9" s="1"/>
      <c r="G9" s="3">
        <v>1</v>
      </c>
      <c r="H9" s="4">
        <v>-2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5">
        <v>0</v>
      </c>
      <c r="Q9" s="6">
        <v>0</v>
      </c>
      <c r="R9" s="7"/>
      <c r="S9" s="8">
        <f>-9/125*B9</f>
        <v>-7.1999999999999995E-2</v>
      </c>
    </row>
    <row r="10" spans="1:19" x14ac:dyDescent="0.25">
      <c r="A10" s="7"/>
      <c r="B10" s="12">
        <f t="shared" ref="B10:B18" si="1">B9+1</f>
        <v>2</v>
      </c>
      <c r="C10" s="13">
        <f t="shared" si="0"/>
        <v>3.7039999999999997</v>
      </c>
      <c r="D10" s="1"/>
      <c r="E10" s="8">
        <v>3.7039999999999997</v>
      </c>
      <c r="F10" s="1"/>
      <c r="G10" s="3">
        <v>0</v>
      </c>
      <c r="H10" s="4">
        <v>1</v>
      </c>
      <c r="I10" s="4">
        <v>-2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5">
        <v>0</v>
      </c>
      <c r="Q10" s="6">
        <v>0</v>
      </c>
      <c r="R10" s="7"/>
      <c r="S10" s="8">
        <f t="shared" ref="S10:S17" si="2">-9/125*B10</f>
        <v>-0.14399999999999999</v>
      </c>
    </row>
    <row r="11" spans="1:19" x14ac:dyDescent="0.25">
      <c r="A11" s="7"/>
      <c r="B11" s="12">
        <f t="shared" si="1"/>
        <v>3</v>
      </c>
      <c r="C11" s="13">
        <f t="shared" si="0"/>
        <v>4.8759999999999994</v>
      </c>
      <c r="D11" s="1"/>
      <c r="E11" s="8">
        <v>4.8759999999999994</v>
      </c>
      <c r="F11" s="1"/>
      <c r="G11" s="3">
        <v>0</v>
      </c>
      <c r="H11" s="4">
        <v>0</v>
      </c>
      <c r="I11" s="4">
        <v>1</v>
      </c>
      <c r="J11" s="4">
        <v>-2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5">
        <v>0</v>
      </c>
      <c r="Q11" s="6">
        <v>0</v>
      </c>
      <c r="R11" s="7"/>
      <c r="S11" s="8">
        <f t="shared" si="2"/>
        <v>-0.21599999999999997</v>
      </c>
    </row>
    <row r="12" spans="1:19" x14ac:dyDescent="0.25">
      <c r="A12" s="7"/>
      <c r="B12" s="12">
        <f t="shared" si="1"/>
        <v>4</v>
      </c>
      <c r="C12" s="13">
        <f t="shared" si="0"/>
        <v>5.8319999999999999</v>
      </c>
      <c r="D12" s="1"/>
      <c r="E12" s="8">
        <v>5.8319999999999999</v>
      </c>
      <c r="G12" s="3">
        <v>0</v>
      </c>
      <c r="H12" s="4">
        <v>0</v>
      </c>
      <c r="I12" s="4">
        <v>0</v>
      </c>
      <c r="J12" s="4">
        <v>1</v>
      </c>
      <c r="K12" s="4">
        <v>-2</v>
      </c>
      <c r="L12" s="4">
        <v>1</v>
      </c>
      <c r="M12" s="4">
        <v>0</v>
      </c>
      <c r="N12" s="4">
        <v>0</v>
      </c>
      <c r="O12" s="4">
        <v>0</v>
      </c>
      <c r="P12" s="5">
        <v>0</v>
      </c>
      <c r="Q12" s="6">
        <v>0</v>
      </c>
      <c r="R12" s="7"/>
      <c r="S12" s="8">
        <f t="shared" si="2"/>
        <v>-0.28799999999999998</v>
      </c>
    </row>
    <row r="13" spans="1:19" x14ac:dyDescent="0.25">
      <c r="A13" s="7"/>
      <c r="B13" s="12">
        <f t="shared" si="1"/>
        <v>5</v>
      </c>
      <c r="C13" s="13">
        <f t="shared" si="0"/>
        <v>6.4999999999999991</v>
      </c>
      <c r="D13" s="1"/>
      <c r="E13" s="8">
        <v>6.5</v>
      </c>
      <c r="F13" s="18" t="s">
        <v>0</v>
      </c>
      <c r="G13" s="3">
        <v>0</v>
      </c>
      <c r="H13" s="4">
        <v>0</v>
      </c>
      <c r="I13" s="4">
        <v>0</v>
      </c>
      <c r="J13" s="4">
        <v>0</v>
      </c>
      <c r="K13" s="4">
        <v>1</v>
      </c>
      <c r="L13" s="4">
        <v>-2</v>
      </c>
      <c r="M13" s="4">
        <v>1</v>
      </c>
      <c r="N13" s="4">
        <v>0</v>
      </c>
      <c r="O13" s="4">
        <v>0</v>
      </c>
      <c r="P13" s="5">
        <v>0</v>
      </c>
      <c r="Q13" s="6">
        <v>0</v>
      </c>
      <c r="R13" s="7"/>
      <c r="S13" s="8">
        <f t="shared" si="2"/>
        <v>-0.36</v>
      </c>
    </row>
    <row r="14" spans="1:19" x14ac:dyDescent="0.25">
      <c r="A14" s="7"/>
      <c r="B14" s="12">
        <f t="shared" si="1"/>
        <v>6</v>
      </c>
      <c r="C14" s="13">
        <f t="shared" si="0"/>
        <v>6.8079999999999998</v>
      </c>
      <c r="D14" s="1"/>
      <c r="E14" s="8">
        <v>6.8079999999999998</v>
      </c>
      <c r="F14" s="1"/>
      <c r="G14" s="3">
        <v>0</v>
      </c>
      <c r="H14" s="4">
        <v>0</v>
      </c>
      <c r="I14" s="4">
        <v>0</v>
      </c>
      <c r="J14" s="4">
        <v>0</v>
      </c>
      <c r="K14" s="4">
        <v>0</v>
      </c>
      <c r="L14" s="4">
        <v>1</v>
      </c>
      <c r="M14" s="4">
        <v>-2</v>
      </c>
      <c r="N14" s="4">
        <v>1</v>
      </c>
      <c r="O14" s="4">
        <v>0</v>
      </c>
      <c r="P14" s="5">
        <v>0</v>
      </c>
      <c r="Q14" s="6">
        <v>0</v>
      </c>
      <c r="R14" s="7"/>
      <c r="S14" s="8">
        <f t="shared" si="2"/>
        <v>-0.43199999999999994</v>
      </c>
    </row>
    <row r="15" spans="1:19" x14ac:dyDescent="0.25">
      <c r="A15" s="7"/>
      <c r="B15" s="12">
        <f t="shared" si="1"/>
        <v>7</v>
      </c>
      <c r="C15" s="13">
        <f t="shared" si="0"/>
        <v>6.6839999999999993</v>
      </c>
      <c r="D15" s="1"/>
      <c r="E15" s="8">
        <v>6.6839999999999993</v>
      </c>
      <c r="F15" s="1"/>
      <c r="G15" s="3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-2</v>
      </c>
      <c r="O15" s="4">
        <v>1</v>
      </c>
      <c r="P15" s="5">
        <v>0</v>
      </c>
      <c r="Q15" s="6">
        <v>0</v>
      </c>
      <c r="R15" s="7"/>
      <c r="S15" s="8">
        <f t="shared" si="2"/>
        <v>-0.504</v>
      </c>
    </row>
    <row r="16" spans="1:19" x14ac:dyDescent="0.25">
      <c r="A16" s="7"/>
      <c r="B16" s="12">
        <f t="shared" si="1"/>
        <v>8</v>
      </c>
      <c r="C16" s="13">
        <f t="shared" si="0"/>
        <v>6.0559999999999992</v>
      </c>
      <c r="D16" s="1"/>
      <c r="E16" s="8">
        <v>6.0559999999999992</v>
      </c>
      <c r="F16" s="1"/>
      <c r="G16" s="3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-2</v>
      </c>
      <c r="P16" s="5">
        <v>1</v>
      </c>
      <c r="Q16" s="6">
        <v>0</v>
      </c>
      <c r="R16" s="7"/>
      <c r="S16" s="8">
        <f t="shared" si="2"/>
        <v>-0.57599999999999996</v>
      </c>
    </row>
    <row r="17" spans="1:19" x14ac:dyDescent="0.25">
      <c r="A17" s="7"/>
      <c r="B17" s="12">
        <f t="shared" si="1"/>
        <v>9</v>
      </c>
      <c r="C17" s="13">
        <f t="shared" si="0"/>
        <v>4.8519999999999994</v>
      </c>
      <c r="D17" s="1"/>
      <c r="E17" s="8">
        <v>4.8519999999999994</v>
      </c>
      <c r="F17" s="1"/>
      <c r="G17" s="3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-2</v>
      </c>
      <c r="Q17" s="6">
        <v>1</v>
      </c>
      <c r="R17" s="7"/>
      <c r="S17" s="8">
        <f t="shared" si="2"/>
        <v>-0.64799999999999991</v>
      </c>
    </row>
    <row r="18" spans="1:19" ht="15.75" thickBot="1" x14ac:dyDescent="0.3">
      <c r="A18" s="7"/>
      <c r="B18" s="14">
        <f t="shared" si="1"/>
        <v>10</v>
      </c>
      <c r="C18" s="15">
        <f t="shared" si="0"/>
        <v>2.9999999999999996</v>
      </c>
      <c r="D18" s="1"/>
      <c r="E18" s="8">
        <v>3</v>
      </c>
      <c r="F18" s="1"/>
      <c r="G18" s="9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0">
        <v>1</v>
      </c>
      <c r="R18" s="7"/>
      <c r="S18" s="8">
        <v>3</v>
      </c>
    </row>
    <row r="25" spans="1:19" x14ac:dyDescent="0.25">
      <c r="G25" s="1"/>
    </row>
    <row r="26" spans="1:19" x14ac:dyDescent="0.25">
      <c r="G26" s="1"/>
    </row>
    <row r="27" spans="1:19" x14ac:dyDescent="0.25">
      <c r="G27" s="1"/>
      <c r="H27" s="1"/>
      <c r="I27" s="1"/>
      <c r="J27" s="2"/>
    </row>
    <row r="28" spans="1:19" x14ac:dyDescent="0.25">
      <c r="G28" s="1"/>
      <c r="H28" s="1"/>
      <c r="I28" s="1"/>
      <c r="J28" s="2"/>
    </row>
    <row r="29" spans="1:19" x14ac:dyDescent="0.25">
      <c r="G29" s="1"/>
      <c r="H29" s="1"/>
      <c r="I29" s="1"/>
      <c r="J29" s="2"/>
    </row>
    <row r="30" spans="1:19" x14ac:dyDescent="0.25">
      <c r="G30" s="2"/>
      <c r="H30" s="2"/>
      <c r="I30" s="2"/>
      <c r="J30" s="2"/>
    </row>
    <row r="31" spans="1:19" x14ac:dyDescent="0.25">
      <c r="G31" s="1"/>
    </row>
    <row r="32" spans="1:19" x14ac:dyDescent="0.25">
      <c r="G32" s="1"/>
      <c r="H32" s="1"/>
    </row>
    <row r="33" spans="7:11" x14ac:dyDescent="0.25">
      <c r="G33" s="1"/>
      <c r="H33" s="1"/>
      <c r="I33" s="1"/>
      <c r="J33" s="2"/>
      <c r="K33" s="2"/>
    </row>
    <row r="34" spans="7:11" x14ac:dyDescent="0.25">
      <c r="G34" s="1"/>
      <c r="H34" s="1"/>
      <c r="I34" s="1"/>
      <c r="J34" s="2"/>
      <c r="K34" s="2"/>
    </row>
    <row r="35" spans="7:11" x14ac:dyDescent="0.25">
      <c r="G35" s="1"/>
      <c r="H35" s="1"/>
      <c r="I35" s="1"/>
      <c r="J35" s="2"/>
      <c r="K35" s="2"/>
    </row>
    <row r="36" spans="7:11" x14ac:dyDescent="0.25">
      <c r="G36" s="2"/>
      <c r="H36" s="2"/>
      <c r="I36" s="2"/>
      <c r="J36" s="2"/>
      <c r="K36" s="2"/>
    </row>
    <row r="37" spans="7:11" x14ac:dyDescent="0.25">
      <c r="G37" s="2"/>
      <c r="H37" s="2"/>
      <c r="I37" s="2"/>
      <c r="J37" s="2"/>
      <c r="K37" s="2"/>
    </row>
    <row r="38" spans="7:11" x14ac:dyDescent="0.25">
      <c r="G38" s="1"/>
    </row>
    <row r="39" spans="7:11" x14ac:dyDescent="0.25">
      <c r="G39" s="1"/>
    </row>
    <row r="40" spans="7:11" x14ac:dyDescent="0.25">
      <c r="G40" s="1"/>
    </row>
  </sheetData>
  <mergeCells count="1">
    <mergeCell ref="B6:C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opLeftCell="A3" workbookViewId="0">
      <selection activeCell="T24" sqref="T24"/>
    </sheetView>
  </sheetViews>
  <sheetFormatPr baseColWidth="10" defaultRowHeight="15" x14ac:dyDescent="0.25"/>
  <sheetData>
    <row r="1" spans="1:19" ht="21.75" x14ac:dyDescent="0.35">
      <c r="A1" s="23" t="s">
        <v>5</v>
      </c>
      <c r="B1" s="24" t="s">
        <v>16</v>
      </c>
      <c r="C1" s="25"/>
    </row>
    <row r="2" spans="1:19" ht="21.75" x14ac:dyDescent="0.35">
      <c r="A2" s="26" t="s">
        <v>6</v>
      </c>
      <c r="B2" s="27" t="s">
        <v>7</v>
      </c>
      <c r="C2" s="28"/>
      <c r="D2" s="19" t="s">
        <v>9</v>
      </c>
      <c r="E2" s="33" t="s">
        <v>17</v>
      </c>
      <c r="F2" s="32"/>
      <c r="G2" s="32"/>
      <c r="I2" s="22" t="s">
        <v>11</v>
      </c>
      <c r="J2" s="20" t="s">
        <v>18</v>
      </c>
      <c r="K2" s="20"/>
      <c r="L2" s="20"/>
      <c r="M2" s="20"/>
      <c r="N2" s="20"/>
      <c r="O2" s="20"/>
    </row>
    <row r="3" spans="1:19" ht="21.75" thickBot="1" x14ac:dyDescent="0.4">
      <c r="A3" s="29"/>
      <c r="B3" s="30" t="s">
        <v>8</v>
      </c>
      <c r="C3" s="31"/>
      <c r="J3" s="20" t="s">
        <v>24</v>
      </c>
    </row>
    <row r="4" spans="1:19" ht="21" x14ac:dyDescent="0.35">
      <c r="A4" s="11"/>
      <c r="B4" s="21"/>
      <c r="C4" s="1"/>
    </row>
    <row r="6" spans="1:19" ht="15.75" thickBot="1" x14ac:dyDescent="0.3">
      <c r="B6" s="41" t="s">
        <v>4</v>
      </c>
      <c r="C6" s="41"/>
      <c r="E6" s="17" t="s">
        <v>3</v>
      </c>
    </row>
    <row r="7" spans="1:19" ht="22.5" thickBot="1" x14ac:dyDescent="0.4">
      <c r="B7" s="35" t="s">
        <v>20</v>
      </c>
      <c r="C7" s="35" t="s">
        <v>21</v>
      </c>
      <c r="E7" s="36" t="s">
        <v>22</v>
      </c>
      <c r="R7" s="21">
        <v>-1</v>
      </c>
    </row>
    <row r="8" spans="1:19" x14ac:dyDescent="0.25">
      <c r="A8" s="7"/>
      <c r="B8" s="12">
        <v>0</v>
      </c>
      <c r="C8" s="13">
        <f>1+B8*(7/5-B8^3*3/2500)</f>
        <v>1</v>
      </c>
      <c r="D8" s="1"/>
      <c r="E8" s="8">
        <f t="array" ref="E8:E18">MMULT(MINVERSE(G8:Q18),S8:S18)</f>
        <v>1</v>
      </c>
      <c r="F8" s="1"/>
      <c r="G8" s="3">
        <v>1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5">
        <v>0</v>
      </c>
      <c r="Q8" s="6">
        <v>0</v>
      </c>
      <c r="R8" s="7"/>
      <c r="S8" s="8">
        <v>1</v>
      </c>
    </row>
    <row r="9" spans="1:19" x14ac:dyDescent="0.25">
      <c r="A9" s="7"/>
      <c r="B9" s="12">
        <f>B8+1</f>
        <v>1</v>
      </c>
      <c r="C9" s="13">
        <f t="shared" ref="C9:C18" si="0">1+B9*(7/5-B9^3*3/2500)</f>
        <v>2.3987999999999996</v>
      </c>
      <c r="D9" s="1"/>
      <c r="E9" s="8">
        <v>2.3879999999999999</v>
      </c>
      <c r="F9" s="1"/>
      <c r="G9" s="3">
        <v>1</v>
      </c>
      <c r="H9" s="4">
        <v>-2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5">
        <v>0</v>
      </c>
      <c r="Q9" s="6">
        <v>0</v>
      </c>
      <c r="R9" s="7"/>
      <c r="S9" s="8">
        <f>-9/625*B9^2</f>
        <v>-1.44E-2</v>
      </c>
    </row>
    <row r="10" spans="1:19" x14ac:dyDescent="0.25">
      <c r="A10" s="7"/>
      <c r="B10" s="12">
        <f t="shared" ref="B10:B18" si="1">B9+1</f>
        <v>2</v>
      </c>
      <c r="C10" s="13">
        <f t="shared" si="0"/>
        <v>3.7807999999999997</v>
      </c>
      <c r="D10" s="1"/>
      <c r="E10" s="8">
        <v>3.7616000000000005</v>
      </c>
      <c r="F10" s="1"/>
      <c r="G10" s="3">
        <v>0</v>
      </c>
      <c r="H10" s="4">
        <v>1</v>
      </c>
      <c r="I10" s="4">
        <v>-2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5">
        <v>0</v>
      </c>
      <c r="Q10" s="6">
        <v>0</v>
      </c>
      <c r="R10" s="7"/>
      <c r="S10" s="8">
        <f t="shared" ref="S10:S17" si="2">-9/625*B10^2</f>
        <v>-5.7599999999999998E-2</v>
      </c>
    </row>
    <row r="11" spans="1:19" x14ac:dyDescent="0.25">
      <c r="A11" s="7"/>
      <c r="B11" s="12">
        <f t="shared" si="1"/>
        <v>3</v>
      </c>
      <c r="C11" s="13">
        <f t="shared" si="0"/>
        <v>5.1028000000000002</v>
      </c>
      <c r="D11" s="1"/>
      <c r="E11" s="8">
        <v>5.0776000000000003</v>
      </c>
      <c r="F11" s="1"/>
      <c r="G11" s="3">
        <v>0</v>
      </c>
      <c r="H11" s="4">
        <v>0</v>
      </c>
      <c r="I11" s="4">
        <v>1</v>
      </c>
      <c r="J11" s="4">
        <v>-2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5">
        <v>0</v>
      </c>
      <c r="Q11" s="6">
        <v>0</v>
      </c>
      <c r="R11" s="7"/>
      <c r="S11" s="8">
        <f t="shared" si="2"/>
        <v>-0.12959999999999999</v>
      </c>
    </row>
    <row r="12" spans="1:19" x14ac:dyDescent="0.25">
      <c r="A12" s="7"/>
      <c r="B12" s="12">
        <f t="shared" si="1"/>
        <v>4</v>
      </c>
      <c r="C12" s="13">
        <f t="shared" si="0"/>
        <v>6.2927999999999997</v>
      </c>
      <c r="D12" s="1"/>
      <c r="E12" s="8">
        <v>6.2640000000000011</v>
      </c>
      <c r="G12" s="3">
        <v>0</v>
      </c>
      <c r="H12" s="4">
        <v>0</v>
      </c>
      <c r="I12" s="4">
        <v>0</v>
      </c>
      <c r="J12" s="4">
        <v>1</v>
      </c>
      <c r="K12" s="4">
        <v>-2</v>
      </c>
      <c r="L12" s="4">
        <v>1</v>
      </c>
      <c r="M12" s="4">
        <v>0</v>
      </c>
      <c r="N12" s="4">
        <v>0</v>
      </c>
      <c r="O12" s="4">
        <v>0</v>
      </c>
      <c r="P12" s="5">
        <v>0</v>
      </c>
      <c r="Q12" s="6">
        <v>0</v>
      </c>
      <c r="R12" s="7"/>
      <c r="S12" s="8">
        <f t="shared" si="2"/>
        <v>-0.23039999999999999</v>
      </c>
    </row>
    <row r="13" spans="1:19" x14ac:dyDescent="0.25">
      <c r="A13" s="7"/>
      <c r="B13" s="12">
        <f t="shared" si="1"/>
        <v>5</v>
      </c>
      <c r="C13" s="13">
        <f t="shared" si="0"/>
        <v>7.25</v>
      </c>
      <c r="D13" s="1"/>
      <c r="E13" s="8">
        <v>7.2200000000000006</v>
      </c>
      <c r="F13" s="18" t="s">
        <v>0</v>
      </c>
      <c r="G13" s="3">
        <v>0</v>
      </c>
      <c r="H13" s="4">
        <v>0</v>
      </c>
      <c r="I13" s="4">
        <v>0</v>
      </c>
      <c r="J13" s="4">
        <v>0</v>
      </c>
      <c r="K13" s="4">
        <v>1</v>
      </c>
      <c r="L13" s="4">
        <v>-2</v>
      </c>
      <c r="M13" s="4">
        <v>1</v>
      </c>
      <c r="N13" s="4">
        <v>0</v>
      </c>
      <c r="O13" s="4">
        <v>0</v>
      </c>
      <c r="P13" s="5">
        <v>0</v>
      </c>
      <c r="Q13" s="6">
        <v>0</v>
      </c>
      <c r="R13" s="7"/>
      <c r="S13" s="8">
        <f t="shared" si="2"/>
        <v>-0.36</v>
      </c>
    </row>
    <row r="14" spans="1:19" x14ac:dyDescent="0.25">
      <c r="A14" s="7"/>
      <c r="B14" s="12">
        <f t="shared" si="1"/>
        <v>6</v>
      </c>
      <c r="C14" s="13">
        <f t="shared" si="0"/>
        <v>7.8448000000000002</v>
      </c>
      <c r="D14" s="1"/>
      <c r="E14" s="8">
        <v>7.8160000000000007</v>
      </c>
      <c r="F14" s="1"/>
      <c r="G14" s="3">
        <v>0</v>
      </c>
      <c r="H14" s="4">
        <v>0</v>
      </c>
      <c r="I14" s="4">
        <v>0</v>
      </c>
      <c r="J14" s="4">
        <v>0</v>
      </c>
      <c r="K14" s="4">
        <v>0</v>
      </c>
      <c r="L14" s="4">
        <v>1</v>
      </c>
      <c r="M14" s="4">
        <v>-2</v>
      </c>
      <c r="N14" s="4">
        <v>1</v>
      </c>
      <c r="O14" s="4">
        <v>0</v>
      </c>
      <c r="P14" s="5">
        <v>0</v>
      </c>
      <c r="Q14" s="6">
        <v>0</v>
      </c>
      <c r="R14" s="7"/>
      <c r="S14" s="8">
        <f t="shared" si="2"/>
        <v>-0.51839999999999997</v>
      </c>
    </row>
    <row r="15" spans="1:19" x14ac:dyDescent="0.25">
      <c r="A15" s="7"/>
      <c r="B15" s="12">
        <f t="shared" si="1"/>
        <v>7</v>
      </c>
      <c r="C15" s="13">
        <f t="shared" si="0"/>
        <v>7.9187999999999992</v>
      </c>
      <c r="D15" s="1"/>
      <c r="E15" s="8">
        <v>7.8935999999999993</v>
      </c>
      <c r="F15" s="1"/>
      <c r="G15" s="3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-2</v>
      </c>
      <c r="O15" s="4">
        <v>1</v>
      </c>
      <c r="P15" s="5">
        <v>0</v>
      </c>
      <c r="Q15" s="6">
        <v>0</v>
      </c>
      <c r="R15" s="7"/>
      <c r="S15" s="8">
        <f t="shared" si="2"/>
        <v>-0.7056</v>
      </c>
    </row>
    <row r="16" spans="1:19" x14ac:dyDescent="0.25">
      <c r="A16" s="7"/>
      <c r="B16" s="12">
        <f t="shared" si="1"/>
        <v>8</v>
      </c>
      <c r="C16" s="13">
        <f t="shared" si="0"/>
        <v>7.2847999999999997</v>
      </c>
      <c r="D16" s="1"/>
      <c r="E16" s="8">
        <v>7.2655999999999992</v>
      </c>
      <c r="F16" s="1"/>
      <c r="G16" s="3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-2</v>
      </c>
      <c r="P16" s="5">
        <v>1</v>
      </c>
      <c r="Q16" s="6">
        <v>0</v>
      </c>
      <c r="R16" s="7"/>
      <c r="S16" s="8">
        <f t="shared" si="2"/>
        <v>-0.92159999999999997</v>
      </c>
    </row>
    <row r="17" spans="1:19" x14ac:dyDescent="0.25">
      <c r="A17" s="7"/>
      <c r="B17" s="12">
        <f t="shared" si="1"/>
        <v>9</v>
      </c>
      <c r="C17" s="13">
        <f t="shared" si="0"/>
        <v>5.726799999999999</v>
      </c>
      <c r="D17" s="1"/>
      <c r="E17" s="8">
        <v>5.7159999999999993</v>
      </c>
      <c r="F17" s="1"/>
      <c r="G17" s="3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-2</v>
      </c>
      <c r="Q17" s="6">
        <v>1</v>
      </c>
      <c r="R17" s="7"/>
      <c r="S17" s="8">
        <f t="shared" si="2"/>
        <v>-1.1663999999999999</v>
      </c>
    </row>
    <row r="18" spans="1:19" ht="15.75" thickBot="1" x14ac:dyDescent="0.3">
      <c r="A18" s="7"/>
      <c r="B18" s="14">
        <f t="shared" si="1"/>
        <v>10</v>
      </c>
      <c r="C18" s="15">
        <f t="shared" si="0"/>
        <v>2.9999999999999996</v>
      </c>
      <c r="D18" s="1"/>
      <c r="E18" s="8">
        <v>3</v>
      </c>
      <c r="F18" s="1"/>
      <c r="G18" s="9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0">
        <v>1</v>
      </c>
      <c r="R18" s="7"/>
      <c r="S18" s="8">
        <v>3</v>
      </c>
    </row>
    <row r="24" spans="1:19" ht="15.75" thickBot="1" x14ac:dyDescent="0.3">
      <c r="J24" s="41" t="s">
        <v>19</v>
      </c>
      <c r="K24" s="41"/>
    </row>
    <row r="25" spans="1:19" ht="22.5" thickBot="1" x14ac:dyDescent="0.4">
      <c r="G25" s="1"/>
      <c r="J25" s="35" t="s">
        <v>20</v>
      </c>
      <c r="K25" s="35" t="s">
        <v>23</v>
      </c>
    </row>
    <row r="26" spans="1:19" x14ac:dyDescent="0.25">
      <c r="G26" s="1"/>
      <c r="J26" s="12">
        <f>B8</f>
        <v>0</v>
      </c>
      <c r="K26" s="13">
        <f>C8-E8</f>
        <v>0</v>
      </c>
      <c r="L26" s="34"/>
    </row>
    <row r="27" spans="1:19" x14ac:dyDescent="0.25">
      <c r="G27" s="1"/>
      <c r="H27" s="1"/>
      <c r="I27" s="1"/>
      <c r="J27" s="12">
        <f t="shared" ref="J27:J36" si="3">B9</f>
        <v>1</v>
      </c>
      <c r="K27" s="13">
        <f t="shared" ref="K27:K36" si="4">C9-E9</f>
        <v>1.0799999999999699E-2</v>
      </c>
    </row>
    <row r="28" spans="1:19" x14ac:dyDescent="0.25">
      <c r="G28" s="1"/>
      <c r="H28" s="1"/>
      <c r="I28" s="1"/>
      <c r="J28" s="12">
        <f t="shared" si="3"/>
        <v>2</v>
      </c>
      <c r="K28" s="13">
        <f t="shared" si="4"/>
        <v>1.9199999999999218E-2</v>
      </c>
    </row>
    <row r="29" spans="1:19" x14ac:dyDescent="0.25">
      <c r="G29" s="1"/>
      <c r="H29" s="1"/>
      <c r="I29" s="1"/>
      <c r="J29" s="12">
        <f t="shared" si="3"/>
        <v>3</v>
      </c>
      <c r="K29" s="13">
        <f t="shared" si="4"/>
        <v>2.5199999999999889E-2</v>
      </c>
    </row>
    <row r="30" spans="1:19" x14ac:dyDescent="0.25">
      <c r="G30" s="2"/>
      <c r="H30" s="2"/>
      <c r="I30" s="2"/>
      <c r="J30" s="12">
        <f t="shared" si="3"/>
        <v>4</v>
      </c>
      <c r="K30" s="13">
        <f t="shared" si="4"/>
        <v>2.8799999999998604E-2</v>
      </c>
    </row>
    <row r="31" spans="1:19" x14ac:dyDescent="0.25">
      <c r="G31" s="1"/>
      <c r="J31" s="12">
        <f t="shared" si="3"/>
        <v>5</v>
      </c>
      <c r="K31" s="13">
        <f t="shared" si="4"/>
        <v>2.9999999999999361E-2</v>
      </c>
    </row>
    <row r="32" spans="1:19" x14ac:dyDescent="0.25">
      <c r="G32" s="1"/>
      <c r="H32" s="1"/>
      <c r="J32" s="12">
        <f t="shared" si="3"/>
        <v>6</v>
      </c>
      <c r="K32" s="13">
        <f t="shared" si="4"/>
        <v>2.8799999999999493E-2</v>
      </c>
    </row>
    <row r="33" spans="7:11" x14ac:dyDescent="0.25">
      <c r="G33" s="1"/>
      <c r="H33" s="1"/>
      <c r="I33" s="1"/>
      <c r="J33" s="12">
        <f t="shared" si="3"/>
        <v>7</v>
      </c>
      <c r="K33" s="13">
        <f t="shared" si="4"/>
        <v>2.5199999999999889E-2</v>
      </c>
    </row>
    <row r="34" spans="7:11" x14ac:dyDescent="0.25">
      <c r="G34" s="1"/>
      <c r="H34" s="1"/>
      <c r="I34" s="1"/>
      <c r="J34" s="12">
        <f t="shared" si="3"/>
        <v>8</v>
      </c>
      <c r="K34" s="13">
        <f t="shared" si="4"/>
        <v>1.920000000000055E-2</v>
      </c>
    </row>
    <row r="35" spans="7:11" x14ac:dyDescent="0.25">
      <c r="G35" s="1"/>
      <c r="H35" s="1"/>
      <c r="I35" s="1"/>
      <c r="J35" s="12">
        <f t="shared" si="3"/>
        <v>9</v>
      </c>
      <c r="K35" s="13">
        <f t="shared" si="4"/>
        <v>1.0799999999999699E-2</v>
      </c>
    </row>
    <row r="36" spans="7:11" ht="15.75" thickBot="1" x14ac:dyDescent="0.3">
      <c r="G36" s="2"/>
      <c r="H36" s="2"/>
      <c r="I36" s="2"/>
      <c r="J36" s="14">
        <f t="shared" si="3"/>
        <v>10</v>
      </c>
      <c r="K36" s="15">
        <f t="shared" si="4"/>
        <v>0</v>
      </c>
    </row>
    <row r="37" spans="7:11" x14ac:dyDescent="0.25">
      <c r="G37" s="2"/>
      <c r="H37" s="2"/>
      <c r="I37" s="2"/>
      <c r="J37" s="2"/>
      <c r="K37" s="2"/>
    </row>
    <row r="38" spans="7:11" x14ac:dyDescent="0.25">
      <c r="G38" s="1"/>
    </row>
    <row r="39" spans="7:11" x14ac:dyDescent="0.25">
      <c r="G39" s="1"/>
    </row>
    <row r="40" spans="7:11" x14ac:dyDescent="0.25">
      <c r="G40" s="1"/>
    </row>
  </sheetData>
  <mergeCells count="2">
    <mergeCell ref="B6:C6"/>
    <mergeCell ref="J24:K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workbookViewId="0">
      <selection activeCell="AE38" sqref="AE38"/>
    </sheetView>
  </sheetViews>
  <sheetFormatPr baseColWidth="10" defaultRowHeight="15" x14ac:dyDescent="0.25"/>
  <cols>
    <col min="7" max="27" width="6" customWidth="1"/>
  </cols>
  <sheetData>
    <row r="1" spans="1:29" ht="21.75" x14ac:dyDescent="0.35">
      <c r="A1" s="23" t="s">
        <v>5</v>
      </c>
      <c r="B1" s="24" t="s">
        <v>16</v>
      </c>
      <c r="C1" s="25"/>
    </row>
    <row r="2" spans="1:29" ht="21.75" x14ac:dyDescent="0.35">
      <c r="A2" s="26" t="s">
        <v>6</v>
      </c>
      <c r="B2" s="27" t="s">
        <v>7</v>
      </c>
      <c r="C2" s="28"/>
      <c r="D2" s="19" t="s">
        <v>9</v>
      </c>
      <c r="E2" s="33" t="s">
        <v>17</v>
      </c>
      <c r="F2" s="32"/>
      <c r="G2" s="32"/>
      <c r="H2" s="32"/>
      <c r="K2" s="22" t="s">
        <v>11</v>
      </c>
      <c r="L2" s="22"/>
      <c r="M2" s="20" t="s">
        <v>18</v>
      </c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9" ht="22.5" thickBot="1" x14ac:dyDescent="0.4">
      <c r="A3" s="29"/>
      <c r="B3" s="30" t="s">
        <v>8</v>
      </c>
      <c r="C3" s="31"/>
      <c r="M3" s="20" t="s">
        <v>25</v>
      </c>
    </row>
    <row r="4" spans="1:29" ht="21" x14ac:dyDescent="0.35">
      <c r="A4" s="11"/>
      <c r="B4" s="21"/>
      <c r="C4" s="1"/>
    </row>
    <row r="6" spans="1:29" ht="15.75" thickBot="1" x14ac:dyDescent="0.3">
      <c r="B6" s="41" t="s">
        <v>4</v>
      </c>
      <c r="C6" s="41"/>
      <c r="E6" s="17" t="s">
        <v>3</v>
      </c>
    </row>
    <row r="7" spans="1:29" ht="22.5" thickBot="1" x14ac:dyDescent="0.4">
      <c r="B7" s="35" t="s">
        <v>20</v>
      </c>
      <c r="C7" s="35" t="s">
        <v>21</v>
      </c>
      <c r="E7" s="36" t="s">
        <v>22</v>
      </c>
      <c r="AB7" s="21">
        <v>-1</v>
      </c>
    </row>
    <row r="8" spans="1:29" x14ac:dyDescent="0.25">
      <c r="A8" s="7"/>
      <c r="B8" s="37">
        <v>0</v>
      </c>
      <c r="C8" s="13">
        <f>1+B8*(7/5-B8^3*3/2500)</f>
        <v>1</v>
      </c>
      <c r="D8" s="1"/>
      <c r="E8" s="8">
        <f t="array" ref="E8:E28">MMULT(MINVERSE(G8:AA28),AC8:AC28)</f>
        <v>1</v>
      </c>
      <c r="F8" s="1"/>
      <c r="G8" s="3">
        <v>1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5">
        <v>0</v>
      </c>
      <c r="Z8" s="5">
        <v>0</v>
      </c>
      <c r="AA8" s="6">
        <v>0</v>
      </c>
      <c r="AB8" s="7"/>
      <c r="AC8" s="8">
        <v>1</v>
      </c>
    </row>
    <row r="9" spans="1:29" x14ac:dyDescent="0.25">
      <c r="A9" s="7"/>
      <c r="B9" s="38">
        <f>B8+0.5</f>
        <v>0.5</v>
      </c>
      <c r="C9" s="13">
        <f t="shared" ref="C9:C27" si="0">1+B9*(7/5-B9^3*3/2500)</f>
        <v>1.6999249999999999</v>
      </c>
      <c r="D9" s="1"/>
      <c r="E9" s="8">
        <v>1.6985000000000001</v>
      </c>
      <c r="F9" s="1"/>
      <c r="G9" s="3">
        <v>1</v>
      </c>
      <c r="H9" s="4">
        <v>-2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5">
        <v>0</v>
      </c>
      <c r="Z9" s="5">
        <v>0</v>
      </c>
      <c r="AA9" s="6">
        <v>0</v>
      </c>
      <c r="AB9" s="7"/>
      <c r="AC9" s="8">
        <f>-9/625*B9^2*0.5^2</f>
        <v>-8.9999999999999998E-4</v>
      </c>
    </row>
    <row r="10" spans="1:29" x14ac:dyDescent="0.25">
      <c r="A10" s="7"/>
      <c r="B10" s="38">
        <f t="shared" ref="B10:B28" si="1">B9+0.5</f>
        <v>1</v>
      </c>
      <c r="C10" s="13">
        <f t="shared" si="0"/>
        <v>2.3987999999999996</v>
      </c>
      <c r="D10" s="1"/>
      <c r="E10" s="8">
        <v>2.3961000000000006</v>
      </c>
      <c r="F10" s="1"/>
      <c r="G10" s="3">
        <v>0</v>
      </c>
      <c r="H10" s="4">
        <v>1</v>
      </c>
      <c r="I10" s="4">
        <v>-2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5">
        <v>0</v>
      </c>
      <c r="Z10" s="5">
        <v>0</v>
      </c>
      <c r="AA10" s="6">
        <v>0</v>
      </c>
      <c r="AB10" s="7"/>
      <c r="AC10" s="8">
        <f t="shared" ref="AC10:AC27" si="2">-9/625*B10^2*0.5^2</f>
        <v>-3.5999999999999999E-3</v>
      </c>
    </row>
    <row r="11" spans="1:29" x14ac:dyDescent="0.25">
      <c r="A11" s="7"/>
      <c r="B11" s="38">
        <f t="shared" si="1"/>
        <v>1.5</v>
      </c>
      <c r="C11" s="13">
        <f t="shared" si="0"/>
        <v>3.0939249999999996</v>
      </c>
      <c r="D11" s="1"/>
      <c r="E11" s="8">
        <v>3.090100000000001</v>
      </c>
      <c r="F11" s="1"/>
      <c r="G11" s="3">
        <v>0</v>
      </c>
      <c r="H11" s="4">
        <v>0</v>
      </c>
      <c r="I11" s="4">
        <v>1</v>
      </c>
      <c r="J11" s="4">
        <v>-2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5">
        <v>0</v>
      </c>
      <c r="Z11" s="5">
        <v>0</v>
      </c>
      <c r="AA11" s="6">
        <v>0</v>
      </c>
      <c r="AB11" s="7"/>
      <c r="AC11" s="8">
        <f t="shared" si="2"/>
        <v>-8.0999999999999996E-3</v>
      </c>
    </row>
    <row r="12" spans="1:29" x14ac:dyDescent="0.25">
      <c r="A12" s="7"/>
      <c r="B12" s="38">
        <f t="shared" si="1"/>
        <v>2</v>
      </c>
      <c r="C12" s="13">
        <f t="shared" si="0"/>
        <v>3.7807999999999997</v>
      </c>
      <c r="D12" s="1"/>
      <c r="E12" s="8">
        <v>3.7760000000000007</v>
      </c>
      <c r="G12" s="3">
        <v>0</v>
      </c>
      <c r="H12" s="4">
        <v>0</v>
      </c>
      <c r="I12" s="4">
        <v>0</v>
      </c>
      <c r="J12" s="4">
        <v>1</v>
      </c>
      <c r="K12" s="4">
        <v>-2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5">
        <v>0</v>
      </c>
      <c r="Z12" s="5">
        <v>0</v>
      </c>
      <c r="AA12" s="6">
        <v>0</v>
      </c>
      <c r="AB12" s="7"/>
      <c r="AC12" s="8">
        <f t="shared" si="2"/>
        <v>-1.44E-2</v>
      </c>
    </row>
    <row r="13" spans="1:29" x14ac:dyDescent="0.25">
      <c r="A13" s="7"/>
      <c r="B13" s="38">
        <f t="shared" si="1"/>
        <v>2.5</v>
      </c>
      <c r="C13" s="13">
        <f t="shared" si="0"/>
        <v>4.453125</v>
      </c>
      <c r="D13" s="1"/>
      <c r="E13" s="8">
        <v>4.4474999999999998</v>
      </c>
      <c r="F13" s="1"/>
      <c r="G13" s="3">
        <v>0</v>
      </c>
      <c r="H13" s="4">
        <v>0</v>
      </c>
      <c r="I13" s="4">
        <v>0</v>
      </c>
      <c r="J13" s="4">
        <v>0</v>
      </c>
      <c r="K13" s="4">
        <v>1</v>
      </c>
      <c r="L13" s="4">
        <v>-2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5">
        <v>0</v>
      </c>
      <c r="Z13" s="5">
        <v>0</v>
      </c>
      <c r="AA13" s="6">
        <v>0</v>
      </c>
      <c r="AB13" s="7"/>
      <c r="AC13" s="8">
        <f t="shared" si="2"/>
        <v>-2.2499999999999999E-2</v>
      </c>
    </row>
    <row r="14" spans="1:29" x14ac:dyDescent="0.25">
      <c r="A14" s="7"/>
      <c r="B14" s="38">
        <f t="shared" si="1"/>
        <v>3</v>
      </c>
      <c r="C14" s="13">
        <f t="shared" si="0"/>
        <v>5.1028000000000002</v>
      </c>
      <c r="D14" s="1"/>
      <c r="E14" s="8">
        <v>5.0965000000000016</v>
      </c>
      <c r="F14" s="1"/>
      <c r="G14" s="3">
        <v>0</v>
      </c>
      <c r="H14" s="4">
        <v>0</v>
      </c>
      <c r="I14" s="4">
        <v>0</v>
      </c>
      <c r="J14" s="4">
        <v>0</v>
      </c>
      <c r="K14" s="4">
        <v>0</v>
      </c>
      <c r="L14" s="4">
        <v>1</v>
      </c>
      <c r="M14" s="4">
        <v>-2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5">
        <v>0</v>
      </c>
      <c r="Z14" s="5">
        <v>0</v>
      </c>
      <c r="AA14" s="6">
        <v>0</v>
      </c>
      <c r="AB14" s="7"/>
      <c r="AC14" s="8">
        <f t="shared" si="2"/>
        <v>-3.2399999999999998E-2</v>
      </c>
    </row>
    <row r="15" spans="1:29" x14ac:dyDescent="0.25">
      <c r="A15" s="7"/>
      <c r="B15" s="38">
        <f t="shared" si="1"/>
        <v>3.5</v>
      </c>
      <c r="C15" s="13">
        <f t="shared" si="0"/>
        <v>5.7199249999999999</v>
      </c>
      <c r="D15" s="1"/>
      <c r="E15" s="8">
        <v>5.7131000000000007</v>
      </c>
      <c r="F15" s="1"/>
      <c r="G15" s="3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-2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5">
        <v>0</v>
      </c>
      <c r="Z15" s="5">
        <v>0</v>
      </c>
      <c r="AA15" s="6">
        <v>0</v>
      </c>
      <c r="AB15" s="7"/>
      <c r="AC15" s="8">
        <f t="shared" si="2"/>
        <v>-4.41E-2</v>
      </c>
    </row>
    <row r="16" spans="1:29" x14ac:dyDescent="0.25">
      <c r="A16" s="7"/>
      <c r="B16" s="38">
        <f t="shared" si="1"/>
        <v>4</v>
      </c>
      <c r="C16" s="13">
        <f t="shared" si="0"/>
        <v>6.2927999999999997</v>
      </c>
      <c r="D16" s="1"/>
      <c r="E16" s="8">
        <v>6.2855999999999996</v>
      </c>
      <c r="F16" s="1"/>
      <c r="G16" s="3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-2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5">
        <v>0</v>
      </c>
      <c r="Z16" s="5">
        <v>0</v>
      </c>
      <c r="AA16" s="6">
        <v>0</v>
      </c>
      <c r="AB16" s="7"/>
      <c r="AC16" s="8">
        <f t="shared" si="2"/>
        <v>-5.7599999999999998E-2</v>
      </c>
    </row>
    <row r="17" spans="1:29" x14ac:dyDescent="0.25">
      <c r="A17" s="7"/>
      <c r="B17" s="38">
        <f t="shared" si="1"/>
        <v>4.5</v>
      </c>
      <c r="C17" s="13">
        <f t="shared" si="0"/>
        <v>6.8079249999999991</v>
      </c>
      <c r="D17" s="1"/>
      <c r="E17" s="8">
        <v>6.8004999999999995</v>
      </c>
      <c r="F17" s="1"/>
      <c r="G17" s="3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-2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6">
        <v>0</v>
      </c>
      <c r="AB17" s="7"/>
      <c r="AC17" s="8">
        <f t="shared" si="2"/>
        <v>-7.2899999999999993E-2</v>
      </c>
    </row>
    <row r="18" spans="1:29" x14ac:dyDescent="0.25">
      <c r="A18" s="7"/>
      <c r="B18" s="38">
        <f>B17+0.5</f>
        <v>5</v>
      </c>
      <c r="C18" s="13">
        <f t="shared" si="0"/>
        <v>7.25</v>
      </c>
      <c r="D18" s="1"/>
      <c r="E18" s="8">
        <v>7.2424999999999997</v>
      </c>
      <c r="F18" s="18" t="s">
        <v>0</v>
      </c>
      <c r="G18" s="9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4">
        <v>1</v>
      </c>
      <c r="Q18" s="4">
        <v>-2</v>
      </c>
      <c r="R18" s="4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10">
        <v>0</v>
      </c>
      <c r="AB18" s="7"/>
      <c r="AC18" s="8">
        <f t="shared" si="2"/>
        <v>-0.09</v>
      </c>
    </row>
    <row r="19" spans="1:29" x14ac:dyDescent="0.25">
      <c r="A19" s="7"/>
      <c r="B19" s="38">
        <f t="shared" si="1"/>
        <v>5.5</v>
      </c>
      <c r="C19" s="13">
        <f t="shared" si="0"/>
        <v>7.6019249999999987</v>
      </c>
      <c r="D19" s="1"/>
      <c r="E19" s="8">
        <v>7.5945000000000018</v>
      </c>
      <c r="F19" s="1"/>
      <c r="G19" s="9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4">
        <v>1</v>
      </c>
      <c r="R19" s="4">
        <v>-2</v>
      </c>
      <c r="S19" s="4">
        <v>1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10">
        <v>0</v>
      </c>
      <c r="AB19" s="7"/>
      <c r="AC19" s="8">
        <f t="shared" si="2"/>
        <v>-0.1089</v>
      </c>
    </row>
    <row r="20" spans="1:29" x14ac:dyDescent="0.25">
      <c r="A20" s="7"/>
      <c r="B20" s="38">
        <f t="shared" si="1"/>
        <v>6</v>
      </c>
      <c r="C20" s="13">
        <f t="shared" si="0"/>
        <v>7.8448000000000002</v>
      </c>
      <c r="D20" s="1"/>
      <c r="E20" s="8">
        <v>7.8376000000000019</v>
      </c>
      <c r="F20" s="1"/>
      <c r="G20" s="9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4">
        <v>1</v>
      </c>
      <c r="S20" s="4">
        <v>-2</v>
      </c>
      <c r="T20" s="4">
        <v>1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10">
        <v>0</v>
      </c>
      <c r="AB20" s="7"/>
      <c r="AC20" s="8">
        <f t="shared" si="2"/>
        <v>-0.12959999999999999</v>
      </c>
    </row>
    <row r="21" spans="1:29" x14ac:dyDescent="0.25">
      <c r="A21" s="7"/>
      <c r="B21" s="38">
        <f t="shared" si="1"/>
        <v>6.5</v>
      </c>
      <c r="C21" s="13">
        <f t="shared" si="0"/>
        <v>7.9579249999999995</v>
      </c>
      <c r="D21" s="1"/>
      <c r="E21" s="8">
        <v>7.9511000000000012</v>
      </c>
      <c r="F21" s="1"/>
      <c r="G21" s="9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4">
        <v>1</v>
      </c>
      <c r="T21" s="4">
        <v>-2</v>
      </c>
      <c r="U21" s="4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10">
        <v>0</v>
      </c>
      <c r="AB21" s="7"/>
      <c r="AC21" s="8">
        <f t="shared" si="2"/>
        <v>-0.15209999999999999</v>
      </c>
    </row>
    <row r="22" spans="1:29" x14ac:dyDescent="0.25">
      <c r="A22" s="7"/>
      <c r="B22" s="38">
        <f t="shared" si="1"/>
        <v>7</v>
      </c>
      <c r="C22" s="13">
        <f t="shared" si="0"/>
        <v>7.9187999999999992</v>
      </c>
      <c r="D22" s="1"/>
      <c r="E22" s="8">
        <v>7.9124999999999996</v>
      </c>
      <c r="F22" s="1"/>
      <c r="G22" s="9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4">
        <v>1</v>
      </c>
      <c r="U22" s="4">
        <v>-2</v>
      </c>
      <c r="V22" s="4">
        <v>1</v>
      </c>
      <c r="W22" s="5">
        <v>0</v>
      </c>
      <c r="X22" s="5">
        <v>0</v>
      </c>
      <c r="Y22" s="5">
        <v>0</v>
      </c>
      <c r="Z22" s="5">
        <v>0</v>
      </c>
      <c r="AA22" s="10">
        <v>0</v>
      </c>
      <c r="AB22" s="7"/>
      <c r="AC22" s="8">
        <f t="shared" si="2"/>
        <v>-0.1764</v>
      </c>
    </row>
    <row r="23" spans="1:29" x14ac:dyDescent="0.25">
      <c r="A23" s="7"/>
      <c r="B23" s="38">
        <f t="shared" si="1"/>
        <v>7.5</v>
      </c>
      <c r="C23" s="13">
        <f t="shared" si="0"/>
        <v>7.7031249999999991</v>
      </c>
      <c r="D23" s="1"/>
      <c r="E23" s="8">
        <v>7.6974999999999998</v>
      </c>
      <c r="F23" s="1"/>
      <c r="G23" s="9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4">
        <v>1</v>
      </c>
      <c r="V23" s="4">
        <v>-2</v>
      </c>
      <c r="W23" s="4">
        <v>1</v>
      </c>
      <c r="X23" s="5">
        <v>0</v>
      </c>
      <c r="Y23" s="5">
        <v>0</v>
      </c>
      <c r="Z23" s="5">
        <v>0</v>
      </c>
      <c r="AA23" s="10">
        <v>0</v>
      </c>
      <c r="AB23" s="7"/>
      <c r="AC23" s="8">
        <f t="shared" si="2"/>
        <v>-0.20249999999999999</v>
      </c>
    </row>
    <row r="24" spans="1:29" x14ac:dyDescent="0.25">
      <c r="A24" s="7"/>
      <c r="B24" s="38">
        <f t="shared" si="1"/>
        <v>8</v>
      </c>
      <c r="C24" s="13">
        <f t="shared" si="0"/>
        <v>7.2847999999999997</v>
      </c>
      <c r="D24" s="1"/>
      <c r="E24" s="8">
        <v>7.2799999999999994</v>
      </c>
      <c r="F24" s="1"/>
      <c r="G24" s="9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4">
        <v>1</v>
      </c>
      <c r="W24" s="4">
        <v>-2</v>
      </c>
      <c r="X24" s="4">
        <v>1</v>
      </c>
      <c r="Y24" s="5">
        <v>0</v>
      </c>
      <c r="Z24" s="5">
        <v>0</v>
      </c>
      <c r="AA24" s="10">
        <v>0</v>
      </c>
      <c r="AB24" s="7"/>
      <c r="AC24" s="8">
        <f t="shared" si="2"/>
        <v>-0.23039999999999999</v>
      </c>
    </row>
    <row r="25" spans="1:29" x14ac:dyDescent="0.25">
      <c r="A25" s="7"/>
      <c r="B25" s="38">
        <f t="shared" si="1"/>
        <v>8.5</v>
      </c>
      <c r="C25" s="13">
        <f t="shared" si="0"/>
        <v>6.6359249999999994</v>
      </c>
      <c r="D25" s="1"/>
      <c r="E25" s="8">
        <v>6.6320999999999994</v>
      </c>
      <c r="F25" s="1"/>
      <c r="G25" s="9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4">
        <v>1</v>
      </c>
      <c r="X25" s="4">
        <v>-2</v>
      </c>
      <c r="Y25" s="4">
        <v>1</v>
      </c>
      <c r="Z25" s="5">
        <v>0</v>
      </c>
      <c r="AA25" s="10">
        <v>0</v>
      </c>
      <c r="AB25" s="7"/>
      <c r="AC25" s="8">
        <f t="shared" si="2"/>
        <v>-0.2601</v>
      </c>
    </row>
    <row r="26" spans="1:29" x14ac:dyDescent="0.25">
      <c r="A26" s="7"/>
      <c r="B26" s="38">
        <f t="shared" si="1"/>
        <v>9</v>
      </c>
      <c r="C26" s="13">
        <f t="shared" si="0"/>
        <v>5.726799999999999</v>
      </c>
      <c r="D26" s="1"/>
      <c r="E26" s="8">
        <v>5.7240999999999991</v>
      </c>
      <c r="F26" s="1"/>
      <c r="G26" s="9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4">
        <v>1</v>
      </c>
      <c r="Y26" s="4">
        <v>-2</v>
      </c>
      <c r="Z26" s="4">
        <v>1</v>
      </c>
      <c r="AA26" s="10">
        <v>0</v>
      </c>
      <c r="AB26" s="7"/>
      <c r="AC26" s="8">
        <f t="shared" si="2"/>
        <v>-0.29159999999999997</v>
      </c>
    </row>
    <row r="27" spans="1:29" x14ac:dyDescent="0.25">
      <c r="A27" s="7"/>
      <c r="B27" s="38">
        <f t="shared" si="1"/>
        <v>9.5</v>
      </c>
      <c r="C27" s="13">
        <f t="shared" si="0"/>
        <v>4.5259249999999991</v>
      </c>
      <c r="D27" s="1"/>
      <c r="E27" s="8">
        <v>4.5244999999999997</v>
      </c>
      <c r="F27" s="1"/>
      <c r="G27" s="9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4">
        <v>1</v>
      </c>
      <c r="Z27" s="4">
        <v>-2</v>
      </c>
      <c r="AA27" s="6">
        <v>1</v>
      </c>
      <c r="AB27" s="7"/>
      <c r="AC27" s="8">
        <f t="shared" si="2"/>
        <v>-0.32489999999999997</v>
      </c>
    </row>
    <row r="28" spans="1:29" ht="15.75" thickBot="1" x14ac:dyDescent="0.3">
      <c r="A28" s="7"/>
      <c r="B28" s="39">
        <f t="shared" si="1"/>
        <v>10</v>
      </c>
      <c r="C28" s="15">
        <f t="shared" ref="C28" si="3">1+B28*(7/5-B28^3*3/2500)</f>
        <v>2.9999999999999996</v>
      </c>
      <c r="D28" s="1"/>
      <c r="E28" s="8">
        <v>3</v>
      </c>
      <c r="F28" s="1"/>
      <c r="G28" s="9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10">
        <v>1</v>
      </c>
      <c r="AB28" s="7"/>
      <c r="AC28" s="8">
        <v>3</v>
      </c>
    </row>
    <row r="30" spans="1:29" ht="15.75" thickBot="1" x14ac:dyDescent="0.3">
      <c r="M30" s="41" t="s">
        <v>19</v>
      </c>
      <c r="N30" s="48"/>
      <c r="O30" s="48"/>
      <c r="P30" s="48"/>
    </row>
    <row r="31" spans="1:29" ht="22.5" thickBot="1" x14ac:dyDescent="0.4">
      <c r="M31" s="49" t="s">
        <v>20</v>
      </c>
      <c r="N31" s="50"/>
      <c r="O31" s="49" t="s">
        <v>23</v>
      </c>
      <c r="P31" s="50"/>
    </row>
    <row r="32" spans="1:29" x14ac:dyDescent="0.25">
      <c r="M32" s="51">
        <f>B8</f>
        <v>0</v>
      </c>
      <c r="N32" s="52"/>
      <c r="O32" s="53">
        <f>C8-E8</f>
        <v>0</v>
      </c>
      <c r="P32" s="52"/>
    </row>
    <row r="33" spans="7:18" x14ac:dyDescent="0.25">
      <c r="M33" s="42">
        <f t="shared" ref="M33:M52" si="4">B9</f>
        <v>0.5</v>
      </c>
      <c r="N33" s="43"/>
      <c r="O33" s="44">
        <f t="shared" ref="O33:O52" si="5">C9-E9</f>
        <v>1.4249999999997875E-3</v>
      </c>
      <c r="P33" s="43"/>
    </row>
    <row r="34" spans="7:18" x14ac:dyDescent="0.25">
      <c r="M34" s="42">
        <f t="shared" si="4"/>
        <v>1</v>
      </c>
      <c r="N34" s="43"/>
      <c r="O34" s="44">
        <f t="shared" si="5"/>
        <v>2.6999999999990365E-3</v>
      </c>
      <c r="P34" s="43"/>
    </row>
    <row r="35" spans="7:18" x14ac:dyDescent="0.25">
      <c r="G35" s="1"/>
      <c r="H35" s="1"/>
      <c r="M35" s="42">
        <f t="shared" si="4"/>
        <v>1.5</v>
      </c>
      <c r="N35" s="43"/>
      <c r="O35" s="44">
        <f t="shared" si="5"/>
        <v>3.824999999998635E-3</v>
      </c>
      <c r="P35" s="43"/>
    </row>
    <row r="36" spans="7:18" x14ac:dyDescent="0.25">
      <c r="G36" s="1"/>
      <c r="H36" s="1"/>
      <c r="M36" s="42">
        <f t="shared" si="4"/>
        <v>2</v>
      </c>
      <c r="N36" s="43"/>
      <c r="O36" s="44">
        <f t="shared" si="5"/>
        <v>4.7999999999990273E-3</v>
      </c>
      <c r="P36" s="43"/>
      <c r="Q36" s="34"/>
      <c r="R36" s="34"/>
    </row>
    <row r="37" spans="7:18" x14ac:dyDescent="0.25">
      <c r="G37" s="1"/>
      <c r="H37" s="1"/>
      <c r="I37" s="1"/>
      <c r="J37" s="1"/>
      <c r="K37" s="1"/>
      <c r="L37" s="1"/>
      <c r="M37" s="42">
        <f t="shared" si="4"/>
        <v>2.5</v>
      </c>
      <c r="N37" s="43"/>
      <c r="O37" s="44">
        <f t="shared" si="5"/>
        <v>5.6250000000002132E-3</v>
      </c>
      <c r="P37" s="43"/>
    </row>
    <row r="38" spans="7:18" x14ac:dyDescent="0.25">
      <c r="G38" s="1"/>
      <c r="H38" s="1"/>
      <c r="I38" s="1"/>
      <c r="J38" s="1"/>
      <c r="K38" s="1"/>
      <c r="L38" s="1"/>
      <c r="M38" s="42">
        <f t="shared" si="4"/>
        <v>3</v>
      </c>
      <c r="N38" s="43"/>
      <c r="O38" s="44">
        <f t="shared" si="5"/>
        <v>6.29999999999864E-3</v>
      </c>
      <c r="P38" s="43"/>
    </row>
    <row r="39" spans="7:18" x14ac:dyDescent="0.25">
      <c r="G39" s="1"/>
      <c r="H39" s="1"/>
      <c r="I39" s="1"/>
      <c r="J39" s="1"/>
      <c r="K39" s="1"/>
      <c r="L39" s="1"/>
      <c r="M39" s="42">
        <f t="shared" si="4"/>
        <v>3.5</v>
      </c>
      <c r="N39" s="43"/>
      <c r="O39" s="44">
        <f t="shared" si="5"/>
        <v>6.8249999999991928E-3</v>
      </c>
      <c r="P39" s="43"/>
    </row>
    <row r="40" spans="7:18" x14ac:dyDescent="0.25">
      <c r="G40" s="2"/>
      <c r="H40" s="2"/>
      <c r="I40" s="2"/>
      <c r="J40" s="2"/>
      <c r="K40" s="2"/>
      <c r="L40" s="2"/>
      <c r="M40" s="42">
        <f t="shared" si="4"/>
        <v>4</v>
      </c>
      <c r="N40" s="43"/>
      <c r="O40" s="44">
        <f t="shared" si="5"/>
        <v>7.2000000000000952E-3</v>
      </c>
      <c r="P40" s="43"/>
    </row>
    <row r="41" spans="7:18" x14ac:dyDescent="0.25">
      <c r="G41" s="1"/>
      <c r="H41" s="1"/>
      <c r="M41" s="42">
        <f t="shared" si="4"/>
        <v>4.5</v>
      </c>
      <c r="N41" s="43"/>
      <c r="O41" s="44">
        <f t="shared" si="5"/>
        <v>7.4249999999995708E-3</v>
      </c>
      <c r="P41" s="43"/>
    </row>
    <row r="42" spans="7:18" x14ac:dyDescent="0.25">
      <c r="G42" s="1"/>
      <c r="H42" s="1"/>
      <c r="I42" s="1"/>
      <c r="J42" s="1"/>
      <c r="M42" s="42">
        <f t="shared" si="4"/>
        <v>5</v>
      </c>
      <c r="N42" s="43"/>
      <c r="O42" s="44">
        <f t="shared" si="5"/>
        <v>7.5000000000002842E-3</v>
      </c>
      <c r="P42" s="43"/>
    </row>
    <row r="43" spans="7:18" x14ac:dyDescent="0.25">
      <c r="G43" s="1"/>
      <c r="H43" s="1"/>
      <c r="I43" s="1"/>
      <c r="J43" s="1"/>
      <c r="K43" s="1"/>
      <c r="L43" s="1"/>
      <c r="M43" s="42">
        <f t="shared" si="4"/>
        <v>5.5</v>
      </c>
      <c r="N43" s="43"/>
      <c r="O43" s="44">
        <f t="shared" si="5"/>
        <v>7.4249999999969063E-3</v>
      </c>
      <c r="P43" s="43"/>
    </row>
    <row r="44" spans="7:18" x14ac:dyDescent="0.25">
      <c r="G44" s="1"/>
      <c r="H44" s="1"/>
      <c r="I44" s="1"/>
      <c r="J44" s="1"/>
      <c r="K44" s="1"/>
      <c r="L44" s="1"/>
      <c r="M44" s="42">
        <f t="shared" si="4"/>
        <v>6</v>
      </c>
      <c r="N44" s="43"/>
      <c r="O44" s="44">
        <f t="shared" si="5"/>
        <v>7.1999999999983189E-3</v>
      </c>
      <c r="P44" s="43"/>
    </row>
    <row r="45" spans="7:18" x14ac:dyDescent="0.25">
      <c r="G45" s="1"/>
      <c r="H45" s="1"/>
      <c r="I45" s="1"/>
      <c r="J45" s="1"/>
      <c r="K45" s="1"/>
      <c r="L45" s="1"/>
      <c r="M45" s="42">
        <f t="shared" si="4"/>
        <v>6.5</v>
      </c>
      <c r="N45" s="43"/>
      <c r="O45" s="44">
        <f t="shared" si="5"/>
        <v>6.8249999999983046E-3</v>
      </c>
      <c r="P45" s="43"/>
    </row>
    <row r="46" spans="7:18" x14ac:dyDescent="0.25">
      <c r="G46" s="2"/>
      <c r="H46" s="2"/>
      <c r="I46" s="2"/>
      <c r="J46" s="2"/>
      <c r="K46" s="2"/>
      <c r="L46" s="2"/>
      <c r="M46" s="42">
        <f t="shared" si="4"/>
        <v>7</v>
      </c>
      <c r="N46" s="43"/>
      <c r="O46" s="44">
        <f t="shared" si="5"/>
        <v>6.2999999999995282E-3</v>
      </c>
      <c r="P46" s="43"/>
    </row>
    <row r="47" spans="7:18" x14ac:dyDescent="0.25">
      <c r="G47" s="2"/>
      <c r="H47" s="2"/>
      <c r="I47" s="2"/>
      <c r="J47" s="2"/>
      <c r="K47" s="2"/>
      <c r="L47" s="2"/>
      <c r="M47" s="42">
        <f t="shared" si="4"/>
        <v>7.5</v>
      </c>
      <c r="N47" s="43"/>
      <c r="O47" s="44">
        <f t="shared" si="5"/>
        <v>5.624999999999325E-3</v>
      </c>
      <c r="P47" s="43"/>
    </row>
    <row r="48" spans="7:18" x14ac:dyDescent="0.25">
      <c r="G48" s="1"/>
      <c r="H48" s="1"/>
      <c r="M48" s="42">
        <f t="shared" si="4"/>
        <v>8</v>
      </c>
      <c r="N48" s="43"/>
      <c r="O48" s="44">
        <f t="shared" si="5"/>
        <v>4.8000000000003595E-3</v>
      </c>
      <c r="P48" s="43"/>
    </row>
    <row r="49" spans="7:16" x14ac:dyDescent="0.25">
      <c r="G49" s="1"/>
      <c r="H49" s="1"/>
      <c r="M49" s="42">
        <f t="shared" si="4"/>
        <v>8.5</v>
      </c>
      <c r="N49" s="43"/>
      <c r="O49" s="44">
        <f t="shared" si="5"/>
        <v>3.8249999999999673E-3</v>
      </c>
      <c r="P49" s="43"/>
    </row>
    <row r="50" spans="7:16" x14ac:dyDescent="0.25">
      <c r="G50" s="1"/>
      <c r="H50" s="1"/>
      <c r="M50" s="42">
        <f t="shared" si="4"/>
        <v>9</v>
      </c>
      <c r="N50" s="43"/>
      <c r="O50" s="44">
        <f t="shared" si="5"/>
        <v>2.6999999999999247E-3</v>
      </c>
      <c r="P50" s="43"/>
    </row>
    <row r="51" spans="7:16" x14ac:dyDescent="0.25">
      <c r="M51" s="42">
        <f t="shared" si="4"/>
        <v>9.5</v>
      </c>
      <c r="N51" s="43"/>
      <c r="O51" s="44">
        <f t="shared" si="5"/>
        <v>1.4249999999993435E-3</v>
      </c>
      <c r="P51" s="43"/>
    </row>
    <row r="52" spans="7:16" ht="15.75" thickBot="1" x14ac:dyDescent="0.3">
      <c r="M52" s="45">
        <f t="shared" si="4"/>
        <v>10</v>
      </c>
      <c r="N52" s="46"/>
      <c r="O52" s="47">
        <f t="shared" si="5"/>
        <v>0</v>
      </c>
      <c r="P52" s="46"/>
    </row>
  </sheetData>
  <mergeCells count="46">
    <mergeCell ref="B6:C6"/>
    <mergeCell ref="M30:P30"/>
    <mergeCell ref="M31:N31"/>
    <mergeCell ref="O31:P31"/>
    <mergeCell ref="M32:N32"/>
    <mergeCell ref="O32:P32"/>
    <mergeCell ref="M33:N33"/>
    <mergeCell ref="O33:P33"/>
    <mergeCell ref="M34:N34"/>
    <mergeCell ref="O34:P34"/>
    <mergeCell ref="M35:N35"/>
    <mergeCell ref="O35:P35"/>
    <mergeCell ref="M36:N36"/>
    <mergeCell ref="O36:P36"/>
    <mergeCell ref="M37:N37"/>
    <mergeCell ref="O37:P37"/>
    <mergeCell ref="M38:N38"/>
    <mergeCell ref="O38:P38"/>
    <mergeCell ref="M39:N39"/>
    <mergeCell ref="O39:P39"/>
    <mergeCell ref="M40:N40"/>
    <mergeCell ref="O40:P40"/>
    <mergeCell ref="M41:N41"/>
    <mergeCell ref="O41:P41"/>
    <mergeCell ref="M42:N42"/>
    <mergeCell ref="O42:P42"/>
    <mergeCell ref="M43:N43"/>
    <mergeCell ref="O43:P43"/>
    <mergeCell ref="M44:N44"/>
    <mergeCell ref="O44:P44"/>
    <mergeCell ref="M45:N45"/>
    <mergeCell ref="O45:P45"/>
    <mergeCell ref="M46:N46"/>
    <mergeCell ref="O46:P46"/>
    <mergeCell ref="M47:N47"/>
    <mergeCell ref="O47:P47"/>
    <mergeCell ref="M51:N51"/>
    <mergeCell ref="O51:P51"/>
    <mergeCell ref="M52:N52"/>
    <mergeCell ref="O52:P52"/>
    <mergeCell ref="M48:N48"/>
    <mergeCell ref="O48:P48"/>
    <mergeCell ref="M49:N49"/>
    <mergeCell ref="O49:P49"/>
    <mergeCell ref="M50:N50"/>
    <mergeCell ref="O50:P5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workbookViewId="0">
      <selection activeCell="U28" sqref="U28"/>
    </sheetView>
  </sheetViews>
  <sheetFormatPr baseColWidth="10" defaultRowHeight="15" x14ac:dyDescent="0.25"/>
  <sheetData>
    <row r="1" spans="1:19" ht="21" x14ac:dyDescent="0.35">
      <c r="A1" s="23" t="s">
        <v>5</v>
      </c>
      <c r="B1" s="24" t="s">
        <v>26</v>
      </c>
      <c r="C1" s="25"/>
    </row>
    <row r="2" spans="1:19" ht="21" x14ac:dyDescent="0.35">
      <c r="A2" s="26" t="s">
        <v>6</v>
      </c>
      <c r="B2" s="27" t="s">
        <v>7</v>
      </c>
      <c r="C2" s="28"/>
      <c r="D2" s="19" t="s">
        <v>9</v>
      </c>
      <c r="E2" s="40" t="s">
        <v>27</v>
      </c>
      <c r="F2" s="32"/>
      <c r="G2" s="32"/>
      <c r="I2" s="22" t="s">
        <v>11</v>
      </c>
      <c r="J2" s="20" t="s">
        <v>18</v>
      </c>
      <c r="K2" s="20"/>
      <c r="L2" s="20"/>
      <c r="M2" s="20"/>
      <c r="N2" s="20"/>
      <c r="O2" s="20"/>
    </row>
    <row r="3" spans="1:19" ht="21.75" thickBot="1" x14ac:dyDescent="0.4">
      <c r="A3" s="29"/>
      <c r="B3" s="30" t="s">
        <v>8</v>
      </c>
      <c r="C3" s="31"/>
      <c r="J3" s="20" t="s">
        <v>24</v>
      </c>
    </row>
    <row r="4" spans="1:19" ht="21" x14ac:dyDescent="0.35">
      <c r="A4" s="11"/>
      <c r="B4" s="21"/>
      <c r="C4" s="1"/>
    </row>
    <row r="6" spans="1:19" ht="15.75" thickBot="1" x14ac:dyDescent="0.3">
      <c r="B6" s="41" t="s">
        <v>4</v>
      </c>
      <c r="C6" s="41"/>
      <c r="E6" s="17" t="s">
        <v>3</v>
      </c>
    </row>
    <row r="7" spans="1:19" ht="22.5" thickBot="1" x14ac:dyDescent="0.4">
      <c r="B7" s="35" t="s">
        <v>20</v>
      </c>
      <c r="C7" s="35" t="s">
        <v>21</v>
      </c>
      <c r="E7" s="36" t="s">
        <v>22</v>
      </c>
      <c r="R7" s="21">
        <v>-1</v>
      </c>
    </row>
    <row r="8" spans="1:19" x14ac:dyDescent="0.25">
      <c r="A8" s="7"/>
      <c r="B8" s="12">
        <v>0</v>
      </c>
      <c r="C8" s="13">
        <f>1+B8*(7/5-B8^7*3/25000000)</f>
        <v>1</v>
      </c>
      <c r="D8" s="1"/>
      <c r="E8" s="8">
        <f t="array" ref="E8:E18">MMULT(MINVERSE(G8:Q18),S8:S18)</f>
        <v>1</v>
      </c>
      <c r="F8" s="1"/>
      <c r="G8" s="3">
        <v>1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5">
        <v>0</v>
      </c>
      <c r="Q8" s="6">
        <v>0</v>
      </c>
      <c r="R8" s="7"/>
      <c r="S8" s="8">
        <v>1</v>
      </c>
    </row>
    <row r="9" spans="1:19" x14ac:dyDescent="0.25">
      <c r="A9" s="7"/>
      <c r="B9" s="12">
        <f>B8+1</f>
        <v>1</v>
      </c>
      <c r="C9" s="13">
        <f t="shared" ref="C9:C18" si="0">1+B9*(7/5-B9^7*3/25000000)</f>
        <v>2.3999998800000002</v>
      </c>
      <c r="D9" s="1"/>
      <c r="E9" s="8">
        <v>2.3448359999999999</v>
      </c>
      <c r="F9" s="1"/>
      <c r="G9" s="3">
        <v>1</v>
      </c>
      <c r="H9" s="4">
        <v>-2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5">
        <v>0</v>
      </c>
      <c r="Q9" s="6">
        <v>0</v>
      </c>
      <c r="R9" s="7"/>
      <c r="S9" s="8">
        <f>-21/3125000*B9^6</f>
        <v>-6.72E-6</v>
      </c>
    </row>
    <row r="10" spans="1:19" x14ac:dyDescent="0.25">
      <c r="A10" s="7"/>
      <c r="B10" s="12">
        <f t="shared" ref="B10:B18" si="1">B9+1</f>
        <v>2</v>
      </c>
      <c r="C10" s="13">
        <f t="shared" si="0"/>
        <v>3.79996928</v>
      </c>
      <c r="D10" s="1"/>
      <c r="E10" s="8">
        <v>3.6896652800000003</v>
      </c>
      <c r="F10" s="1"/>
      <c r="G10" s="3">
        <v>0</v>
      </c>
      <c r="H10" s="4">
        <v>1</v>
      </c>
      <c r="I10" s="4">
        <v>-2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5">
        <v>0</v>
      </c>
      <c r="Q10" s="6">
        <v>0</v>
      </c>
      <c r="R10" s="7"/>
      <c r="S10" s="8">
        <f t="shared" ref="S10:S17" si="2">-21/3125000*B10^6</f>
        <v>-4.3008E-4</v>
      </c>
    </row>
    <row r="11" spans="1:19" x14ac:dyDescent="0.25">
      <c r="A11" s="7"/>
      <c r="B11" s="12">
        <f t="shared" si="1"/>
        <v>3</v>
      </c>
      <c r="C11" s="13">
        <f t="shared" si="0"/>
        <v>5.1992126799999996</v>
      </c>
      <c r="D11" s="1"/>
      <c r="E11" s="8">
        <v>5.0340644800000014</v>
      </c>
      <c r="F11" s="1"/>
      <c r="G11" s="3">
        <v>0</v>
      </c>
      <c r="H11" s="4">
        <v>0</v>
      </c>
      <c r="I11" s="4">
        <v>1</v>
      </c>
      <c r="J11" s="4">
        <v>-2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5">
        <v>0</v>
      </c>
      <c r="Q11" s="6">
        <v>0</v>
      </c>
      <c r="R11" s="7"/>
      <c r="S11" s="8">
        <f t="shared" si="2"/>
        <v>-4.8988800000000004E-3</v>
      </c>
    </row>
    <row r="12" spans="1:19" x14ac:dyDescent="0.25">
      <c r="A12" s="7"/>
      <c r="B12" s="12">
        <f t="shared" si="1"/>
        <v>4</v>
      </c>
      <c r="C12" s="13">
        <f t="shared" si="0"/>
        <v>6.5921356799999993</v>
      </c>
      <c r="D12" s="1"/>
      <c r="E12" s="8">
        <v>6.3735648000000005</v>
      </c>
      <c r="G12" s="3">
        <v>0</v>
      </c>
      <c r="H12" s="4">
        <v>0</v>
      </c>
      <c r="I12" s="4">
        <v>0</v>
      </c>
      <c r="J12" s="4">
        <v>1</v>
      </c>
      <c r="K12" s="4">
        <v>-2</v>
      </c>
      <c r="L12" s="4">
        <v>1</v>
      </c>
      <c r="M12" s="4">
        <v>0</v>
      </c>
      <c r="N12" s="4">
        <v>0</v>
      </c>
      <c r="O12" s="4">
        <v>0</v>
      </c>
      <c r="P12" s="5">
        <v>0</v>
      </c>
      <c r="Q12" s="6">
        <v>0</v>
      </c>
      <c r="R12" s="7"/>
      <c r="S12" s="8">
        <f t="shared" si="2"/>
        <v>-2.752512E-2</v>
      </c>
    </row>
    <row r="13" spans="1:19" x14ac:dyDescent="0.25">
      <c r="A13" s="7"/>
      <c r="B13" s="12">
        <f t="shared" si="1"/>
        <v>5</v>
      </c>
      <c r="C13" s="13">
        <f t="shared" si="0"/>
        <v>7.953125</v>
      </c>
      <c r="D13" s="1"/>
      <c r="E13" s="8">
        <v>7.6855400000000014</v>
      </c>
      <c r="F13" s="18" t="s">
        <v>0</v>
      </c>
      <c r="G13" s="3">
        <v>0</v>
      </c>
      <c r="H13" s="4">
        <v>0</v>
      </c>
      <c r="I13" s="4">
        <v>0</v>
      </c>
      <c r="J13" s="4">
        <v>0</v>
      </c>
      <c r="K13" s="4">
        <v>1</v>
      </c>
      <c r="L13" s="4">
        <v>-2</v>
      </c>
      <c r="M13" s="4">
        <v>1</v>
      </c>
      <c r="N13" s="4">
        <v>0</v>
      </c>
      <c r="O13" s="4">
        <v>0</v>
      </c>
      <c r="P13" s="5">
        <v>0</v>
      </c>
      <c r="Q13" s="6">
        <v>0</v>
      </c>
      <c r="R13" s="7"/>
      <c r="S13" s="8">
        <f t="shared" si="2"/>
        <v>-0.105</v>
      </c>
    </row>
    <row r="14" spans="1:19" x14ac:dyDescent="0.25">
      <c r="A14" s="7"/>
      <c r="B14" s="12">
        <f t="shared" si="1"/>
        <v>6</v>
      </c>
      <c r="C14" s="13">
        <f t="shared" si="0"/>
        <v>9.1984460800000001</v>
      </c>
      <c r="D14" s="1"/>
      <c r="E14" s="8">
        <v>8.8925152000000018</v>
      </c>
      <c r="F14" s="1"/>
      <c r="G14" s="3">
        <v>0</v>
      </c>
      <c r="H14" s="4">
        <v>0</v>
      </c>
      <c r="I14" s="4">
        <v>0</v>
      </c>
      <c r="J14" s="4">
        <v>0</v>
      </c>
      <c r="K14" s="4">
        <v>0</v>
      </c>
      <c r="L14" s="4">
        <v>1</v>
      </c>
      <c r="M14" s="4">
        <v>-2</v>
      </c>
      <c r="N14" s="4">
        <v>1</v>
      </c>
      <c r="O14" s="4">
        <v>0</v>
      </c>
      <c r="P14" s="5">
        <v>0</v>
      </c>
      <c r="Q14" s="6">
        <v>0</v>
      </c>
      <c r="R14" s="7"/>
      <c r="S14" s="8">
        <f t="shared" si="2"/>
        <v>-0.31352832000000003</v>
      </c>
    </row>
    <row r="15" spans="1:19" x14ac:dyDescent="0.25">
      <c r="A15" s="7"/>
      <c r="B15" s="12">
        <f t="shared" si="1"/>
        <v>7</v>
      </c>
      <c r="C15" s="13">
        <f t="shared" si="0"/>
        <v>10.108223879999999</v>
      </c>
      <c r="D15" s="1"/>
      <c r="E15" s="8">
        <v>9.7859620799999991</v>
      </c>
      <c r="F15" s="1"/>
      <c r="G15" s="3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-2</v>
      </c>
      <c r="O15" s="4">
        <v>1</v>
      </c>
      <c r="P15" s="5">
        <v>0</v>
      </c>
      <c r="Q15" s="6">
        <v>0</v>
      </c>
      <c r="R15" s="7"/>
      <c r="S15" s="8">
        <f t="shared" si="2"/>
        <v>-0.79060127999999996</v>
      </c>
    </row>
    <row r="16" spans="1:19" x14ac:dyDescent="0.25">
      <c r="A16" s="7"/>
      <c r="B16" s="12">
        <f t="shared" si="1"/>
        <v>8</v>
      </c>
      <c r="C16" s="13">
        <f t="shared" si="0"/>
        <v>10.186734079999999</v>
      </c>
      <c r="D16" s="1"/>
      <c r="E16" s="8">
        <v>9.8888076799999993</v>
      </c>
      <c r="F16" s="1"/>
      <c r="G16" s="3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-2</v>
      </c>
      <c r="P16" s="5">
        <v>1</v>
      </c>
      <c r="Q16" s="6">
        <v>0</v>
      </c>
      <c r="R16" s="7"/>
      <c r="S16" s="8">
        <f t="shared" si="2"/>
        <v>-1.76160768</v>
      </c>
    </row>
    <row r="17" spans="1:19" x14ac:dyDescent="0.25">
      <c r="A17" s="7"/>
      <c r="B17" s="12">
        <f t="shared" si="1"/>
        <v>9</v>
      </c>
      <c r="C17" s="13">
        <f t="shared" si="0"/>
        <v>8.4343934799999989</v>
      </c>
      <c r="D17" s="1"/>
      <c r="E17" s="8">
        <v>8.2300455999999986</v>
      </c>
      <c r="F17" s="1"/>
      <c r="G17" s="3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-2</v>
      </c>
      <c r="Q17" s="6">
        <v>1</v>
      </c>
      <c r="R17" s="7"/>
      <c r="S17" s="8">
        <f t="shared" si="2"/>
        <v>-3.5712835200000002</v>
      </c>
    </row>
    <row r="18" spans="1:19" ht="15.75" thickBot="1" x14ac:dyDescent="0.3">
      <c r="A18" s="7"/>
      <c r="B18" s="14">
        <f t="shared" si="1"/>
        <v>10</v>
      </c>
      <c r="C18" s="15">
        <f t="shared" si="0"/>
        <v>2.9999999999999996</v>
      </c>
      <c r="D18" s="1"/>
      <c r="E18" s="8">
        <v>3</v>
      </c>
      <c r="F18" s="1"/>
      <c r="G18" s="9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0">
        <v>1</v>
      </c>
      <c r="R18" s="7"/>
      <c r="S18" s="8">
        <v>3</v>
      </c>
    </row>
    <row r="24" spans="1:19" ht="15.75" thickBot="1" x14ac:dyDescent="0.3">
      <c r="J24" s="41" t="s">
        <v>19</v>
      </c>
      <c r="K24" s="41"/>
    </row>
    <row r="25" spans="1:19" ht="22.5" thickBot="1" x14ac:dyDescent="0.4">
      <c r="G25" s="1"/>
      <c r="J25" s="35" t="s">
        <v>20</v>
      </c>
      <c r="K25" s="35" t="s">
        <v>23</v>
      </c>
    </row>
    <row r="26" spans="1:19" x14ac:dyDescent="0.25">
      <c r="G26" s="1"/>
      <c r="J26" s="12">
        <f>B8</f>
        <v>0</v>
      </c>
      <c r="K26" s="13">
        <f>C8-E8</f>
        <v>0</v>
      </c>
      <c r="L26" s="34"/>
    </row>
    <row r="27" spans="1:19" x14ac:dyDescent="0.25">
      <c r="G27" s="1"/>
      <c r="H27" s="1"/>
      <c r="I27" s="1"/>
      <c r="J27" s="12">
        <f t="shared" ref="J27:J36" si="3">B9</f>
        <v>1</v>
      </c>
      <c r="K27" s="13">
        <f t="shared" ref="K27:K36" si="4">C9-E9</f>
        <v>5.5163880000000276E-2</v>
      </c>
    </row>
    <row r="28" spans="1:19" x14ac:dyDescent="0.25">
      <c r="G28" s="1"/>
      <c r="H28" s="1"/>
      <c r="I28" s="1"/>
      <c r="J28" s="12">
        <f t="shared" si="3"/>
        <v>2</v>
      </c>
      <c r="K28" s="13">
        <f t="shared" si="4"/>
        <v>0.11030399999999974</v>
      </c>
    </row>
    <row r="29" spans="1:19" x14ac:dyDescent="0.25">
      <c r="G29" s="1"/>
      <c r="H29" s="1"/>
      <c r="I29" s="1"/>
      <c r="J29" s="12">
        <f t="shared" si="3"/>
        <v>3</v>
      </c>
      <c r="K29" s="13">
        <f t="shared" si="4"/>
        <v>0.16514819999999819</v>
      </c>
    </row>
    <row r="30" spans="1:19" x14ac:dyDescent="0.25">
      <c r="G30" s="2"/>
      <c r="H30" s="2"/>
      <c r="I30" s="2"/>
      <c r="J30" s="12">
        <f t="shared" si="3"/>
        <v>4</v>
      </c>
      <c r="K30" s="13">
        <f t="shared" si="4"/>
        <v>0.2185708799999988</v>
      </c>
    </row>
    <row r="31" spans="1:19" x14ac:dyDescent="0.25">
      <c r="G31" s="1"/>
      <c r="J31" s="12">
        <f t="shared" si="3"/>
        <v>5</v>
      </c>
      <c r="K31" s="13">
        <f t="shared" si="4"/>
        <v>0.26758499999999863</v>
      </c>
    </row>
    <row r="32" spans="1:19" x14ac:dyDescent="0.25">
      <c r="G32" s="1"/>
      <c r="H32" s="1"/>
      <c r="J32" s="12">
        <f t="shared" si="3"/>
        <v>6</v>
      </c>
      <c r="K32" s="13">
        <f t="shared" si="4"/>
        <v>0.30593087999999824</v>
      </c>
    </row>
    <row r="33" spans="7:11" x14ac:dyDescent="0.25">
      <c r="G33" s="1"/>
      <c r="H33" s="1"/>
      <c r="I33" s="1"/>
      <c r="J33" s="12">
        <f t="shared" si="3"/>
        <v>7</v>
      </c>
      <c r="K33" s="13">
        <f t="shared" si="4"/>
        <v>0.32226179999999971</v>
      </c>
    </row>
    <row r="34" spans="7:11" x14ac:dyDescent="0.25">
      <c r="G34" s="1"/>
      <c r="H34" s="1"/>
      <c r="I34" s="1"/>
      <c r="J34" s="12">
        <f t="shared" si="3"/>
        <v>8</v>
      </c>
      <c r="K34" s="13">
        <f t="shared" si="4"/>
        <v>0.2979263999999997</v>
      </c>
    </row>
    <row r="35" spans="7:11" x14ac:dyDescent="0.25">
      <c r="G35" s="1"/>
      <c r="H35" s="1"/>
      <c r="I35" s="1"/>
      <c r="J35" s="12">
        <f t="shared" si="3"/>
        <v>9</v>
      </c>
      <c r="K35" s="13">
        <f t="shared" si="4"/>
        <v>0.20434788000000026</v>
      </c>
    </row>
    <row r="36" spans="7:11" ht="15.75" thickBot="1" x14ac:dyDescent="0.3">
      <c r="G36" s="2"/>
      <c r="H36" s="2"/>
      <c r="I36" s="2"/>
      <c r="J36" s="14">
        <f t="shared" si="3"/>
        <v>10</v>
      </c>
      <c r="K36" s="15">
        <f t="shared" si="4"/>
        <v>0</v>
      </c>
    </row>
    <row r="37" spans="7:11" x14ac:dyDescent="0.25">
      <c r="G37" s="2"/>
      <c r="H37" s="2"/>
      <c r="I37" s="2"/>
      <c r="J37" s="2"/>
      <c r="K37" s="2"/>
    </row>
    <row r="38" spans="7:11" x14ac:dyDescent="0.25">
      <c r="G38" s="1"/>
    </row>
    <row r="39" spans="7:11" x14ac:dyDescent="0.25">
      <c r="G39" s="1"/>
    </row>
    <row r="40" spans="7:11" x14ac:dyDescent="0.25">
      <c r="G40" s="1"/>
    </row>
  </sheetData>
  <mergeCells count="2">
    <mergeCell ref="B6:C6"/>
    <mergeCell ref="J24:K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topLeftCell="A19" workbookViewId="0">
      <selection activeCell="J34" sqref="J34:K34"/>
    </sheetView>
  </sheetViews>
  <sheetFormatPr baseColWidth="10" defaultRowHeight="15" x14ac:dyDescent="0.25"/>
  <cols>
    <col min="7" max="27" width="6" customWidth="1"/>
  </cols>
  <sheetData>
    <row r="1" spans="1:29" ht="21" x14ac:dyDescent="0.35">
      <c r="A1" s="23" t="s">
        <v>5</v>
      </c>
      <c r="B1" s="24" t="s">
        <v>26</v>
      </c>
      <c r="C1" s="25"/>
    </row>
    <row r="2" spans="1:29" ht="21" x14ac:dyDescent="0.35">
      <c r="A2" s="26" t="s">
        <v>6</v>
      </c>
      <c r="B2" s="27" t="s">
        <v>7</v>
      </c>
      <c r="C2" s="28"/>
      <c r="D2" s="19" t="s">
        <v>9</v>
      </c>
      <c r="E2" s="40" t="s">
        <v>27</v>
      </c>
      <c r="F2" s="32"/>
      <c r="G2" s="32"/>
      <c r="H2" s="32"/>
      <c r="K2" s="22" t="s">
        <v>11</v>
      </c>
      <c r="L2" s="22"/>
      <c r="M2" s="20" t="s">
        <v>18</v>
      </c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9" ht="22.5" thickBot="1" x14ac:dyDescent="0.4">
      <c r="A3" s="29"/>
      <c r="B3" s="30" t="s">
        <v>8</v>
      </c>
      <c r="C3" s="31"/>
      <c r="M3" s="20" t="s">
        <v>25</v>
      </c>
    </row>
    <row r="4" spans="1:29" ht="21" x14ac:dyDescent="0.35">
      <c r="A4" s="11"/>
      <c r="B4" s="21"/>
      <c r="C4" s="1"/>
    </row>
    <row r="6" spans="1:29" ht="15.75" thickBot="1" x14ac:dyDescent="0.3">
      <c r="B6" s="41" t="s">
        <v>4</v>
      </c>
      <c r="C6" s="41"/>
      <c r="E6" s="17" t="s">
        <v>3</v>
      </c>
    </row>
    <row r="7" spans="1:29" ht="22.5" thickBot="1" x14ac:dyDescent="0.4">
      <c r="B7" s="35" t="s">
        <v>20</v>
      </c>
      <c r="C7" s="35" t="s">
        <v>21</v>
      </c>
      <c r="E7" s="36" t="s">
        <v>22</v>
      </c>
      <c r="AB7" s="21">
        <v>-1</v>
      </c>
    </row>
    <row r="8" spans="1:29" x14ac:dyDescent="0.25">
      <c r="A8" s="7"/>
      <c r="B8" s="37">
        <v>0</v>
      </c>
      <c r="C8" s="13">
        <f>1+B8*(7/5-B8^7*3/25000000)</f>
        <v>1</v>
      </c>
      <c r="D8" s="1"/>
      <c r="E8" s="8">
        <f t="array" ref="E8:E28">MMULT(MINVERSE(G8:AA28),AC8:AC28)</f>
        <v>1</v>
      </c>
      <c r="F8" s="1"/>
      <c r="G8" s="3">
        <v>1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5">
        <v>0</v>
      </c>
      <c r="Z8" s="5">
        <v>0</v>
      </c>
      <c r="AA8" s="6">
        <v>0</v>
      </c>
      <c r="AB8" s="7"/>
      <c r="AC8" s="8">
        <v>1</v>
      </c>
    </row>
    <row r="9" spans="1:29" x14ac:dyDescent="0.25">
      <c r="A9" s="7"/>
      <c r="B9" s="38">
        <f>B8+0.5</f>
        <v>0.5</v>
      </c>
      <c r="C9" s="13">
        <f t="shared" ref="C9:C28" si="0">1+B9*(7/5-B9^7*3/25000000)</f>
        <v>1.6999999995312498</v>
      </c>
      <c r="D9" s="1"/>
      <c r="E9" s="8">
        <v>1.6930262187500003</v>
      </c>
      <c r="F9" s="1"/>
      <c r="G9" s="3">
        <v>1</v>
      </c>
      <c r="H9" s="4">
        <v>-2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5">
        <v>0</v>
      </c>
      <c r="Z9" s="5">
        <v>0</v>
      </c>
      <c r="AA9" s="6">
        <v>0</v>
      </c>
      <c r="AB9" s="7"/>
      <c r="AC9" s="8">
        <f>-21/3125000*B9^6*0.5^2</f>
        <v>-2.625E-8</v>
      </c>
    </row>
    <row r="10" spans="1:29" x14ac:dyDescent="0.25">
      <c r="A10" s="7"/>
      <c r="B10" s="38">
        <f t="shared" ref="B10:B28" si="1">B9+0.5</f>
        <v>1</v>
      </c>
      <c r="C10" s="13">
        <f t="shared" si="0"/>
        <v>2.3999998800000002</v>
      </c>
      <c r="D10" s="1"/>
      <c r="E10" s="8">
        <v>2.386052411250001</v>
      </c>
      <c r="F10" s="1"/>
      <c r="G10" s="3">
        <v>0</v>
      </c>
      <c r="H10" s="4">
        <v>1</v>
      </c>
      <c r="I10" s="4">
        <v>-2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5">
        <v>0</v>
      </c>
      <c r="Z10" s="5">
        <v>0</v>
      </c>
      <c r="AA10" s="6">
        <v>0</v>
      </c>
      <c r="AB10" s="7"/>
      <c r="AC10" s="8">
        <f t="shared" ref="AC10:AC27" si="2">-21/3125000*B10^6*0.5^2</f>
        <v>-1.68E-6</v>
      </c>
    </row>
    <row r="11" spans="1:29" x14ac:dyDescent="0.25">
      <c r="A11" s="7"/>
      <c r="B11" s="38">
        <f t="shared" si="1"/>
        <v>1.5</v>
      </c>
      <c r="C11" s="13">
        <f t="shared" si="0"/>
        <v>3.0999969245312498</v>
      </c>
      <c r="D11" s="1"/>
      <c r="E11" s="8">
        <v>3.0790769237500006</v>
      </c>
      <c r="F11" s="1"/>
      <c r="G11" s="3">
        <v>0</v>
      </c>
      <c r="H11" s="4">
        <v>0</v>
      </c>
      <c r="I11" s="4">
        <v>1</v>
      </c>
      <c r="J11" s="4">
        <v>-2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5">
        <v>0</v>
      </c>
      <c r="Z11" s="5">
        <v>0</v>
      </c>
      <c r="AA11" s="6">
        <v>0</v>
      </c>
      <c r="AB11" s="7"/>
      <c r="AC11" s="8">
        <f t="shared" si="2"/>
        <v>-1.9136250000000002E-5</v>
      </c>
    </row>
    <row r="12" spans="1:29" x14ac:dyDescent="0.25">
      <c r="A12" s="7"/>
      <c r="B12" s="38">
        <f t="shared" si="1"/>
        <v>2</v>
      </c>
      <c r="C12" s="13">
        <f t="shared" si="0"/>
        <v>3.79996928</v>
      </c>
      <c r="D12" s="1"/>
      <c r="E12" s="8">
        <v>3.7720823000000019</v>
      </c>
      <c r="G12" s="3">
        <v>0</v>
      </c>
      <c r="H12" s="4">
        <v>0</v>
      </c>
      <c r="I12" s="4">
        <v>0</v>
      </c>
      <c r="J12" s="4">
        <v>1</v>
      </c>
      <c r="K12" s="4">
        <v>-2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5">
        <v>0</v>
      </c>
      <c r="Z12" s="5">
        <v>0</v>
      </c>
      <c r="AA12" s="6">
        <v>0</v>
      </c>
      <c r="AB12" s="7"/>
      <c r="AC12" s="8">
        <f t="shared" si="2"/>
        <v>-1.0752E-4</v>
      </c>
    </row>
    <row r="13" spans="1:29" x14ac:dyDescent="0.25">
      <c r="A13" s="7"/>
      <c r="B13" s="38">
        <f t="shared" si="1"/>
        <v>2.5</v>
      </c>
      <c r="C13" s="13">
        <f t="shared" si="0"/>
        <v>4.49981689453125</v>
      </c>
      <c r="D13" s="1"/>
      <c r="E13" s="8">
        <v>4.4649801562500011</v>
      </c>
      <c r="F13" s="1"/>
      <c r="G13" s="3">
        <v>0</v>
      </c>
      <c r="H13" s="4">
        <v>0</v>
      </c>
      <c r="I13" s="4">
        <v>0</v>
      </c>
      <c r="J13" s="4">
        <v>0</v>
      </c>
      <c r="K13" s="4">
        <v>1</v>
      </c>
      <c r="L13" s="4">
        <v>-2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5">
        <v>0</v>
      </c>
      <c r="Z13" s="5">
        <v>0</v>
      </c>
      <c r="AA13" s="6">
        <v>0</v>
      </c>
      <c r="AB13" s="7"/>
      <c r="AC13" s="8">
        <f t="shared" si="2"/>
        <v>-4.1015624999999998E-4</v>
      </c>
    </row>
    <row r="14" spans="1:29" x14ac:dyDescent="0.25">
      <c r="A14" s="7"/>
      <c r="B14" s="38">
        <f t="shared" si="1"/>
        <v>3</v>
      </c>
      <c r="C14" s="13">
        <f t="shared" si="0"/>
        <v>5.1992126799999996</v>
      </c>
      <c r="D14" s="1"/>
      <c r="E14" s="8">
        <v>5.157467856250002</v>
      </c>
      <c r="F14" s="1"/>
      <c r="G14" s="3">
        <v>0</v>
      </c>
      <c r="H14" s="4">
        <v>0</v>
      </c>
      <c r="I14" s="4">
        <v>0</v>
      </c>
      <c r="J14" s="4">
        <v>0</v>
      </c>
      <c r="K14" s="4">
        <v>0</v>
      </c>
      <c r="L14" s="4">
        <v>1</v>
      </c>
      <c r="M14" s="4">
        <v>-2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5">
        <v>0</v>
      </c>
      <c r="Z14" s="5">
        <v>0</v>
      </c>
      <c r="AA14" s="6">
        <v>0</v>
      </c>
      <c r="AB14" s="7"/>
      <c r="AC14" s="8">
        <f t="shared" si="2"/>
        <v>-1.2247200000000001E-3</v>
      </c>
    </row>
    <row r="15" spans="1:29" x14ac:dyDescent="0.25">
      <c r="A15" s="7"/>
      <c r="B15" s="38">
        <f t="shared" si="1"/>
        <v>3.5</v>
      </c>
      <c r="C15" s="13">
        <f t="shared" si="0"/>
        <v>5.8972977495312495</v>
      </c>
      <c r="D15" s="1"/>
      <c r="E15" s="8">
        <v>5.8487308362500006</v>
      </c>
      <c r="F15" s="1"/>
      <c r="G15" s="3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-2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5">
        <v>0</v>
      </c>
      <c r="Z15" s="5">
        <v>0</v>
      </c>
      <c r="AA15" s="6">
        <v>0</v>
      </c>
      <c r="AB15" s="7"/>
      <c r="AC15" s="8">
        <f t="shared" si="2"/>
        <v>-3.0882862499999999E-3</v>
      </c>
    </row>
    <row r="16" spans="1:29" x14ac:dyDescent="0.25">
      <c r="A16" s="7"/>
      <c r="B16" s="38">
        <f t="shared" si="1"/>
        <v>4</v>
      </c>
      <c r="C16" s="13">
        <f t="shared" si="0"/>
        <v>6.5921356799999993</v>
      </c>
      <c r="D16" s="1"/>
      <c r="E16" s="8">
        <v>6.5369055300000012</v>
      </c>
      <c r="F16" s="1"/>
      <c r="G16" s="3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-2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5">
        <v>0</v>
      </c>
      <c r="Z16" s="5">
        <v>0</v>
      </c>
      <c r="AA16" s="6">
        <v>0</v>
      </c>
      <c r="AB16" s="7"/>
      <c r="AC16" s="8">
        <f t="shared" si="2"/>
        <v>-6.88128E-3</v>
      </c>
    </row>
    <row r="17" spans="1:29" x14ac:dyDescent="0.25">
      <c r="A17" s="7"/>
      <c r="B17" s="38">
        <f t="shared" si="1"/>
        <v>4.5</v>
      </c>
      <c r="C17" s="13">
        <f t="shared" si="0"/>
        <v>7.279821849531249</v>
      </c>
      <c r="D17" s="1"/>
      <c r="E17" s="8">
        <v>7.21819894375</v>
      </c>
      <c r="F17" s="1"/>
      <c r="G17" s="3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-2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6">
        <v>0</v>
      </c>
      <c r="AB17" s="7"/>
      <c r="AC17" s="8">
        <f t="shared" si="2"/>
        <v>-1.3950326250000001E-2</v>
      </c>
    </row>
    <row r="18" spans="1:29" x14ac:dyDescent="0.25">
      <c r="A18" s="7"/>
      <c r="B18" s="38">
        <f>B17+0.5</f>
        <v>5</v>
      </c>
      <c r="C18" s="13">
        <f t="shared" si="0"/>
        <v>7.953125</v>
      </c>
      <c r="D18" s="1"/>
      <c r="E18" s="8">
        <v>7.8855420312500009</v>
      </c>
      <c r="F18" s="18" t="s">
        <v>0</v>
      </c>
      <c r="G18" s="9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4">
        <v>1</v>
      </c>
      <c r="Q18" s="4">
        <v>-2</v>
      </c>
      <c r="R18" s="4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10">
        <v>0</v>
      </c>
      <c r="AB18" s="7"/>
      <c r="AC18" s="8">
        <f t="shared" si="2"/>
        <v>-2.6249999999999999E-2</v>
      </c>
    </row>
    <row r="19" spans="1:29" x14ac:dyDescent="0.25">
      <c r="A19" s="7"/>
      <c r="B19" s="38">
        <f t="shared" si="1"/>
        <v>5.5</v>
      </c>
      <c r="C19" s="13">
        <f t="shared" si="0"/>
        <v>8.5995192745312501</v>
      </c>
      <c r="D19" s="1"/>
      <c r="E19" s="8">
        <v>8.5266351187500025</v>
      </c>
      <c r="F19" s="1"/>
      <c r="G19" s="9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4">
        <v>1</v>
      </c>
      <c r="R19" s="4">
        <v>-2</v>
      </c>
      <c r="S19" s="4">
        <v>1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10">
        <v>0</v>
      </c>
      <c r="AB19" s="7"/>
      <c r="AC19" s="8">
        <f t="shared" si="2"/>
        <v>-4.6503476250000002E-2</v>
      </c>
    </row>
    <row r="20" spans="1:29" x14ac:dyDescent="0.25">
      <c r="A20" s="7"/>
      <c r="B20" s="38">
        <f t="shared" si="1"/>
        <v>6</v>
      </c>
      <c r="C20" s="13">
        <f t="shared" si="0"/>
        <v>9.1984460800000001</v>
      </c>
      <c r="D20" s="1"/>
      <c r="E20" s="8">
        <v>9.1212247300000016</v>
      </c>
      <c r="F20" s="1"/>
      <c r="G20" s="9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4">
        <v>1</v>
      </c>
      <c r="S20" s="4">
        <v>-2</v>
      </c>
      <c r="T20" s="4">
        <v>1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10">
        <v>0</v>
      </c>
      <c r="AB20" s="7"/>
      <c r="AC20" s="8">
        <f t="shared" si="2"/>
        <v>-7.8382080000000007E-2</v>
      </c>
    </row>
    <row r="21" spans="1:29" x14ac:dyDescent="0.25">
      <c r="A21" s="7"/>
      <c r="B21" s="38">
        <f t="shared" si="1"/>
        <v>6.5</v>
      </c>
      <c r="C21" s="13">
        <f t="shared" si="0"/>
        <v>9.7176262245312497</v>
      </c>
      <c r="D21" s="1"/>
      <c r="E21" s="8">
        <v>9.6374322612500016</v>
      </c>
      <c r="F21" s="1"/>
      <c r="G21" s="9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4">
        <v>1</v>
      </c>
      <c r="T21" s="4">
        <v>-2</v>
      </c>
      <c r="U21" s="4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10">
        <v>0</v>
      </c>
      <c r="AB21" s="7"/>
      <c r="AC21" s="8">
        <f t="shared" si="2"/>
        <v>-0.12670373625</v>
      </c>
    </row>
    <row r="22" spans="1:29" x14ac:dyDescent="0.25">
      <c r="A22" s="7"/>
      <c r="B22" s="38">
        <f t="shared" si="1"/>
        <v>7</v>
      </c>
      <c r="C22" s="13">
        <f t="shared" si="0"/>
        <v>10.108223879999999</v>
      </c>
      <c r="D22" s="1"/>
      <c r="E22" s="8">
        <v>10.026936056249999</v>
      </c>
      <c r="F22" s="1"/>
      <c r="G22" s="9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4">
        <v>1</v>
      </c>
      <c r="U22" s="4">
        <v>-2</v>
      </c>
      <c r="V22" s="4">
        <v>1</v>
      </c>
      <c r="W22" s="5">
        <v>0</v>
      </c>
      <c r="X22" s="5">
        <v>0</v>
      </c>
      <c r="Y22" s="5">
        <v>0</v>
      </c>
      <c r="Z22" s="5">
        <v>0</v>
      </c>
      <c r="AA22" s="10">
        <v>0</v>
      </c>
      <c r="AB22" s="7"/>
      <c r="AC22" s="8">
        <f t="shared" si="2"/>
        <v>-0.19765031999999999</v>
      </c>
    </row>
    <row r="23" spans="1:29" x14ac:dyDescent="0.25">
      <c r="A23" s="7"/>
      <c r="B23" s="38">
        <f t="shared" si="1"/>
        <v>7.5</v>
      </c>
      <c r="C23" s="13">
        <f t="shared" si="0"/>
        <v>10.298645019531248</v>
      </c>
      <c r="D23" s="1"/>
      <c r="E23" s="8">
        <v>10.218789531249998</v>
      </c>
      <c r="F23" s="1"/>
      <c r="G23" s="9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4">
        <v>1</v>
      </c>
      <c r="V23" s="4">
        <v>-2</v>
      </c>
      <c r="W23" s="4">
        <v>1</v>
      </c>
      <c r="X23" s="5">
        <v>0</v>
      </c>
      <c r="Y23" s="5">
        <v>0</v>
      </c>
      <c r="Z23" s="5">
        <v>0</v>
      </c>
      <c r="AA23" s="10">
        <v>0</v>
      </c>
      <c r="AB23" s="7"/>
      <c r="AC23" s="8">
        <f t="shared" si="2"/>
        <v>-0.29900390625000001</v>
      </c>
    </row>
    <row r="24" spans="1:29" x14ac:dyDescent="0.25">
      <c r="A24" s="7"/>
      <c r="B24" s="38">
        <f t="shared" si="1"/>
        <v>8</v>
      </c>
      <c r="C24" s="13">
        <f t="shared" si="0"/>
        <v>10.186734079999999</v>
      </c>
      <c r="D24" s="1"/>
      <c r="E24" s="8">
        <v>10.111639099999998</v>
      </c>
      <c r="F24" s="1"/>
      <c r="G24" s="9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4">
        <v>1</v>
      </c>
      <c r="W24" s="4">
        <v>-2</v>
      </c>
      <c r="X24" s="4">
        <v>1</v>
      </c>
      <c r="Y24" s="5">
        <v>0</v>
      </c>
      <c r="Z24" s="5">
        <v>0</v>
      </c>
      <c r="AA24" s="10">
        <v>0</v>
      </c>
      <c r="AB24" s="7"/>
      <c r="AC24" s="8">
        <f t="shared" si="2"/>
        <v>-0.44040192</v>
      </c>
    </row>
    <row r="25" spans="1:29" x14ac:dyDescent="0.25">
      <c r="A25" s="7"/>
      <c r="B25" s="38">
        <f t="shared" si="1"/>
        <v>8.5</v>
      </c>
      <c r="C25" s="13">
        <f t="shared" si="0"/>
        <v>9.6301136995312504</v>
      </c>
      <c r="D25" s="1"/>
      <c r="E25" s="8">
        <v>9.5640867487499968</v>
      </c>
      <c r="F25" s="1"/>
      <c r="G25" s="9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4">
        <v>1</v>
      </c>
      <c r="X25" s="4">
        <v>-2</v>
      </c>
      <c r="Y25" s="4">
        <v>1</v>
      </c>
      <c r="Z25" s="5">
        <v>0</v>
      </c>
      <c r="AA25" s="10">
        <v>0</v>
      </c>
      <c r="AB25" s="7"/>
      <c r="AC25" s="8">
        <f t="shared" si="2"/>
        <v>-0.63361118625000001</v>
      </c>
    </row>
    <row r="26" spans="1:29" x14ac:dyDescent="0.25">
      <c r="A26" s="7"/>
      <c r="B26" s="38">
        <f t="shared" si="1"/>
        <v>9</v>
      </c>
      <c r="C26" s="13">
        <f t="shared" si="0"/>
        <v>8.4343934799999989</v>
      </c>
      <c r="D26" s="1"/>
      <c r="E26" s="8">
        <v>8.3829232112499987</v>
      </c>
      <c r="F26" s="1"/>
      <c r="G26" s="9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4">
        <v>1</v>
      </c>
      <c r="Y26" s="4">
        <v>-2</v>
      </c>
      <c r="Z26" s="4">
        <v>1</v>
      </c>
      <c r="AA26" s="10">
        <v>0</v>
      </c>
      <c r="AB26" s="7"/>
      <c r="AC26" s="8">
        <f t="shared" si="2"/>
        <v>-0.89282088000000004</v>
      </c>
    </row>
    <row r="27" spans="1:29" x14ac:dyDescent="0.25">
      <c r="A27" s="7"/>
      <c r="B27" s="38">
        <f t="shared" si="1"/>
        <v>9.5</v>
      </c>
      <c r="C27" s="13">
        <f t="shared" si="0"/>
        <v>6.3389548245312497</v>
      </c>
      <c r="D27" s="1"/>
      <c r="E27" s="8">
        <v>6.3089387937499986</v>
      </c>
      <c r="F27" s="1"/>
      <c r="G27" s="9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4">
        <v>1</v>
      </c>
      <c r="Z27" s="4">
        <v>-2</v>
      </c>
      <c r="AA27" s="6">
        <v>1</v>
      </c>
      <c r="AB27" s="7"/>
      <c r="AC27" s="8">
        <f t="shared" si="2"/>
        <v>-1.2349543762499999</v>
      </c>
    </row>
    <row r="28" spans="1:29" ht="15.75" thickBot="1" x14ac:dyDescent="0.3">
      <c r="A28" s="7"/>
      <c r="B28" s="39">
        <f t="shared" si="1"/>
        <v>10</v>
      </c>
      <c r="C28" s="15">
        <f t="shared" si="0"/>
        <v>2.9999999999999996</v>
      </c>
      <c r="D28" s="1"/>
      <c r="E28" s="8">
        <v>3</v>
      </c>
      <c r="F28" s="1"/>
      <c r="G28" s="9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10">
        <v>1</v>
      </c>
      <c r="AB28" s="7"/>
      <c r="AC28" s="8">
        <v>3</v>
      </c>
    </row>
    <row r="30" spans="1:29" ht="15.75" thickBot="1" x14ac:dyDescent="0.3">
      <c r="M30" s="41" t="s">
        <v>19</v>
      </c>
      <c r="N30" s="48"/>
      <c r="O30" s="48"/>
      <c r="P30" s="48"/>
    </row>
    <row r="31" spans="1:29" ht="22.5" thickBot="1" x14ac:dyDescent="0.4">
      <c r="M31" s="49" t="s">
        <v>20</v>
      </c>
      <c r="N31" s="50"/>
      <c r="O31" s="49" t="s">
        <v>23</v>
      </c>
      <c r="P31" s="50"/>
    </row>
    <row r="32" spans="1:29" x14ac:dyDescent="0.25">
      <c r="M32" s="51">
        <f>B8</f>
        <v>0</v>
      </c>
      <c r="N32" s="52"/>
      <c r="O32" s="53">
        <f>C8-E8</f>
        <v>0</v>
      </c>
      <c r="P32" s="52"/>
    </row>
    <row r="33" spans="7:18" x14ac:dyDescent="0.25">
      <c r="M33" s="42">
        <f t="shared" ref="M33:M52" si="3">B9</f>
        <v>0.5</v>
      </c>
      <c r="N33" s="43"/>
      <c r="O33" s="44">
        <f t="shared" ref="O33:O52" si="4">C9-E9</f>
        <v>6.97378078124955E-3</v>
      </c>
      <c r="P33" s="43"/>
    </row>
    <row r="34" spans="7:18" x14ac:dyDescent="0.25">
      <c r="M34" s="42">
        <f t="shared" si="3"/>
        <v>1</v>
      </c>
      <c r="N34" s="43"/>
      <c r="O34" s="44">
        <f t="shared" si="4"/>
        <v>1.3947468749999192E-2</v>
      </c>
      <c r="P34" s="43"/>
    </row>
    <row r="35" spans="7:18" x14ac:dyDescent="0.25">
      <c r="G35" s="1"/>
      <c r="H35" s="1"/>
      <c r="M35" s="42">
        <f t="shared" si="3"/>
        <v>1.5</v>
      </c>
      <c r="N35" s="43"/>
      <c r="O35" s="44">
        <f t="shared" si="4"/>
        <v>2.0920000781249115E-2</v>
      </c>
      <c r="P35" s="43"/>
    </row>
    <row r="36" spans="7:18" x14ac:dyDescent="0.25">
      <c r="G36" s="1"/>
      <c r="H36" s="1"/>
      <c r="M36" s="42">
        <f t="shared" si="3"/>
        <v>2</v>
      </c>
      <c r="N36" s="43"/>
      <c r="O36" s="44">
        <f t="shared" si="4"/>
        <v>2.7886979999998118E-2</v>
      </c>
      <c r="P36" s="43"/>
      <c r="Q36" s="34"/>
      <c r="R36" s="34"/>
    </row>
    <row r="37" spans="7:18" x14ac:dyDescent="0.25">
      <c r="G37" s="1"/>
      <c r="H37" s="1"/>
      <c r="I37" s="1"/>
      <c r="J37" s="1"/>
      <c r="K37" s="1"/>
      <c r="L37" s="1"/>
      <c r="M37" s="42">
        <f t="shared" si="3"/>
        <v>2.5</v>
      </c>
      <c r="N37" s="43"/>
      <c r="O37" s="44">
        <f t="shared" si="4"/>
        <v>3.4836738281248891E-2</v>
      </c>
      <c r="P37" s="43"/>
    </row>
    <row r="38" spans="7:18" x14ac:dyDescent="0.25">
      <c r="G38" s="1"/>
      <c r="H38" s="1"/>
      <c r="I38" s="1"/>
      <c r="J38" s="1"/>
      <c r="K38" s="1"/>
      <c r="L38" s="1"/>
      <c r="M38" s="42">
        <f t="shared" si="3"/>
        <v>3</v>
      </c>
      <c r="N38" s="43"/>
      <c r="O38" s="44">
        <f t="shared" si="4"/>
        <v>4.1744823749997551E-2</v>
      </c>
      <c r="P38" s="43"/>
    </row>
    <row r="39" spans="7:18" x14ac:dyDescent="0.25">
      <c r="G39" s="1"/>
      <c r="H39" s="1"/>
      <c r="I39" s="1"/>
      <c r="J39" s="1"/>
      <c r="K39" s="1"/>
      <c r="L39" s="1"/>
      <c r="M39" s="42">
        <f t="shared" si="3"/>
        <v>3.5</v>
      </c>
      <c r="N39" s="43"/>
      <c r="O39" s="44">
        <f t="shared" si="4"/>
        <v>4.8566913281248958E-2</v>
      </c>
      <c r="P39" s="43"/>
    </row>
    <row r="40" spans="7:18" x14ac:dyDescent="0.25">
      <c r="G40" s="2"/>
      <c r="H40" s="2"/>
      <c r="I40" s="2"/>
      <c r="J40" s="2"/>
      <c r="K40" s="2"/>
      <c r="L40" s="2"/>
      <c r="M40" s="42">
        <f t="shared" si="3"/>
        <v>4</v>
      </c>
      <c r="N40" s="43"/>
      <c r="O40" s="44">
        <f t="shared" si="4"/>
        <v>5.523014999999809E-2</v>
      </c>
      <c r="P40" s="43"/>
    </row>
    <row r="41" spans="7:18" x14ac:dyDescent="0.25">
      <c r="G41" s="1"/>
      <c r="H41" s="1"/>
      <c r="M41" s="42">
        <f t="shared" si="3"/>
        <v>4.5</v>
      </c>
      <c r="N41" s="43"/>
      <c r="O41" s="44">
        <f t="shared" si="4"/>
        <v>6.162290578124896E-2</v>
      </c>
      <c r="P41" s="43"/>
    </row>
    <row r="42" spans="7:18" x14ac:dyDescent="0.25">
      <c r="G42" s="1"/>
      <c r="H42" s="1"/>
      <c r="I42" s="1"/>
      <c r="J42" s="1"/>
      <c r="M42" s="42">
        <f t="shared" si="3"/>
        <v>5</v>
      </c>
      <c r="N42" s="43"/>
      <c r="O42" s="44">
        <f t="shared" si="4"/>
        <v>6.7582968749999139E-2</v>
      </c>
      <c r="P42" s="43"/>
    </row>
    <row r="43" spans="7:18" x14ac:dyDescent="0.25">
      <c r="G43" s="1"/>
      <c r="H43" s="1"/>
      <c r="I43" s="1"/>
      <c r="J43" s="1"/>
      <c r="K43" s="1"/>
      <c r="L43" s="1"/>
      <c r="M43" s="42">
        <f t="shared" si="3"/>
        <v>5.5</v>
      </c>
      <c r="N43" s="43"/>
      <c r="O43" s="44">
        <f t="shared" si="4"/>
        <v>7.2884155781247628E-2</v>
      </c>
      <c r="P43" s="43"/>
    </row>
    <row r="44" spans="7:18" x14ac:dyDescent="0.25">
      <c r="G44" s="1"/>
      <c r="H44" s="1"/>
      <c r="I44" s="1"/>
      <c r="J44" s="1"/>
      <c r="K44" s="1"/>
      <c r="L44" s="1"/>
      <c r="M44" s="42">
        <f t="shared" si="3"/>
        <v>6</v>
      </c>
      <c r="N44" s="43"/>
      <c r="O44" s="44">
        <f t="shared" si="4"/>
        <v>7.7221349999998523E-2</v>
      </c>
      <c r="P44" s="43"/>
    </row>
    <row r="45" spans="7:18" x14ac:dyDescent="0.25">
      <c r="G45" s="1"/>
      <c r="H45" s="1"/>
      <c r="I45" s="1"/>
      <c r="J45" s="1"/>
      <c r="K45" s="1"/>
      <c r="L45" s="1"/>
      <c r="M45" s="42">
        <f t="shared" si="3"/>
        <v>6.5</v>
      </c>
      <c r="N45" s="43"/>
      <c r="O45" s="44">
        <f t="shared" si="4"/>
        <v>8.019396328124806E-2</v>
      </c>
      <c r="P45" s="43"/>
    </row>
    <row r="46" spans="7:18" x14ac:dyDescent="0.25">
      <c r="G46" s="2"/>
      <c r="H46" s="2"/>
      <c r="I46" s="2"/>
      <c r="J46" s="2"/>
      <c r="K46" s="2"/>
      <c r="L46" s="2"/>
      <c r="M46" s="42">
        <f t="shared" si="3"/>
        <v>7</v>
      </c>
      <c r="N46" s="43"/>
      <c r="O46" s="44">
        <f t="shared" si="4"/>
        <v>8.1287823749999433E-2</v>
      </c>
      <c r="P46" s="43"/>
    </row>
    <row r="47" spans="7:18" x14ac:dyDescent="0.25">
      <c r="G47" s="2"/>
      <c r="H47" s="2"/>
      <c r="I47" s="2"/>
      <c r="J47" s="2"/>
      <c r="K47" s="2"/>
      <c r="L47" s="2"/>
      <c r="M47" s="42">
        <f t="shared" si="3"/>
        <v>7.5</v>
      </c>
      <c r="N47" s="43"/>
      <c r="O47" s="44">
        <f t="shared" si="4"/>
        <v>7.9855488281250331E-2</v>
      </c>
      <c r="P47" s="43"/>
    </row>
    <row r="48" spans="7:18" x14ac:dyDescent="0.25">
      <c r="G48" s="1"/>
      <c r="H48" s="1"/>
      <c r="M48" s="42">
        <f t="shared" si="3"/>
        <v>8</v>
      </c>
      <c r="N48" s="43"/>
      <c r="O48" s="44">
        <f t="shared" si="4"/>
        <v>7.5094980000001144E-2</v>
      </c>
      <c r="P48" s="43"/>
    </row>
    <row r="49" spans="7:16" x14ac:dyDescent="0.25">
      <c r="G49" s="1"/>
      <c r="H49" s="1"/>
      <c r="M49" s="42">
        <f t="shared" si="3"/>
        <v>8.5</v>
      </c>
      <c r="N49" s="43"/>
      <c r="O49" s="44">
        <f t="shared" si="4"/>
        <v>6.6026950781253646E-2</v>
      </c>
      <c r="P49" s="43"/>
    </row>
    <row r="50" spans="7:16" x14ac:dyDescent="0.25">
      <c r="G50" s="1"/>
      <c r="H50" s="1"/>
      <c r="M50" s="42">
        <f t="shared" si="3"/>
        <v>9</v>
      </c>
      <c r="N50" s="43"/>
      <c r="O50" s="44">
        <f t="shared" si="4"/>
        <v>5.1470268750000159E-2</v>
      </c>
      <c r="P50" s="43"/>
    </row>
    <row r="51" spans="7:16" x14ac:dyDescent="0.25">
      <c r="M51" s="42">
        <f t="shared" si="3"/>
        <v>9.5</v>
      </c>
      <c r="N51" s="43"/>
      <c r="O51" s="44">
        <f t="shared" si="4"/>
        <v>3.0016030781251146E-2</v>
      </c>
      <c r="P51" s="43"/>
    </row>
    <row r="52" spans="7:16" ht="15.75" thickBot="1" x14ac:dyDescent="0.3">
      <c r="M52" s="45">
        <f t="shared" si="3"/>
        <v>10</v>
      </c>
      <c r="N52" s="46"/>
      <c r="O52" s="47">
        <f t="shared" si="4"/>
        <v>0</v>
      </c>
      <c r="P52" s="46"/>
    </row>
  </sheetData>
  <mergeCells count="46">
    <mergeCell ref="B6:C6"/>
    <mergeCell ref="M30:P30"/>
    <mergeCell ref="M31:N31"/>
    <mergeCell ref="O31:P31"/>
    <mergeCell ref="M32:N32"/>
    <mergeCell ref="O32:P32"/>
    <mergeCell ref="M33:N33"/>
    <mergeCell ref="O33:P33"/>
    <mergeCell ref="M34:N34"/>
    <mergeCell ref="O34:P34"/>
    <mergeCell ref="M35:N35"/>
    <mergeCell ref="O35:P35"/>
    <mergeCell ref="M36:N36"/>
    <mergeCell ref="O36:P36"/>
    <mergeCell ref="M37:N37"/>
    <mergeCell ref="O37:P37"/>
    <mergeCell ref="M38:N38"/>
    <mergeCell ref="O38:P38"/>
    <mergeCell ref="M39:N39"/>
    <mergeCell ref="O39:P39"/>
    <mergeCell ref="M40:N40"/>
    <mergeCell ref="O40:P40"/>
    <mergeCell ref="M41:N41"/>
    <mergeCell ref="O41:P41"/>
    <mergeCell ref="M42:N42"/>
    <mergeCell ref="O42:P42"/>
    <mergeCell ref="M43:N43"/>
    <mergeCell ref="O43:P43"/>
    <mergeCell ref="M44:N44"/>
    <mergeCell ref="O44:P44"/>
    <mergeCell ref="M45:N45"/>
    <mergeCell ref="O45:P45"/>
    <mergeCell ref="M46:N46"/>
    <mergeCell ref="O46:P46"/>
    <mergeCell ref="M47:N47"/>
    <mergeCell ref="O47:P47"/>
    <mergeCell ref="M51:N51"/>
    <mergeCell ref="O51:P51"/>
    <mergeCell ref="M52:N52"/>
    <mergeCell ref="O52:P52"/>
    <mergeCell ref="M48:N48"/>
    <mergeCell ref="O48:P48"/>
    <mergeCell ref="M49:N49"/>
    <mergeCell ref="O49:P49"/>
    <mergeCell ref="M50:N50"/>
    <mergeCell ref="O50:P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Ej. 1</vt:lpstr>
      <vt:lpstr>Ej. 2</vt:lpstr>
      <vt:lpstr>Ej. 3</vt:lpstr>
      <vt:lpstr>Ej. 3 Bis</vt:lpstr>
      <vt:lpstr>Ej. 4</vt:lpstr>
      <vt:lpstr>Ej. 4 Bis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Navarrina</dc:creator>
  <cp:lastModifiedBy>Fermín Navarrina</cp:lastModifiedBy>
  <dcterms:created xsi:type="dcterms:W3CDTF">2020-04-23T23:06:19Z</dcterms:created>
  <dcterms:modified xsi:type="dcterms:W3CDTF">2021-04-16T15:46:30Z</dcterms:modified>
</cp:coreProperties>
</file>